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O:\ARHIVS\Stiebrins\Hidrogeologija\VARAM\Faili\Riiga\Imanta\"/>
    </mc:Choice>
  </mc:AlternateContent>
  <xr:revisionPtr revIDLastSave="0" documentId="13_ncr:1_{66F2D7BB-1468-4ABC-9E5F-59E19950283F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Imanta_682" sheetId="1" r:id="rId1"/>
    <sheet name="R_analīze_682_Cl" sheetId="2" r:id="rId2"/>
    <sheet name="R_analīze_682_NH4" sheetId="3" r:id="rId3"/>
    <sheet name="R_analīze_682_As" sheetId="4" r:id="rId4"/>
  </sheets>
  <definedNames>
    <definedName name="_xlnm._FilterDatabase" localSheetId="0" hidden="1">Imanta_682!#REF!</definedName>
  </definedNames>
  <calcPr calcId="181029"/>
</workbook>
</file>

<file path=xl/calcChain.xml><?xml version="1.0" encoding="utf-8"?>
<calcChain xmlns="http://schemas.openxmlformats.org/spreadsheetml/2006/main">
  <c r="R31" i="1" l="1"/>
  <c r="R32" i="1" s="1"/>
  <c r="R30" i="1"/>
  <c r="R29" i="1"/>
  <c r="R28" i="1"/>
  <c r="R27" i="1"/>
  <c r="R26" i="1"/>
  <c r="Q31" i="1"/>
  <c r="Q32" i="1" s="1"/>
  <c r="Q30" i="1"/>
  <c r="Q29" i="1"/>
  <c r="Q28" i="1"/>
  <c r="Q27" i="1"/>
  <c r="Q26" i="1"/>
  <c r="P31" i="1"/>
  <c r="P32" i="1" s="1"/>
  <c r="P30" i="1"/>
  <c r="P29" i="1"/>
  <c r="P28" i="1"/>
  <c r="P27" i="1"/>
  <c r="P26" i="1"/>
  <c r="O31" i="1"/>
  <c r="O32" i="1" s="1"/>
  <c r="O30" i="1"/>
  <c r="O29" i="1"/>
  <c r="O28" i="1"/>
  <c r="O27" i="1"/>
  <c r="O26" i="1"/>
  <c r="N31" i="1"/>
  <c r="N32" i="1" s="1"/>
  <c r="N30" i="1"/>
  <c r="N29" i="1"/>
  <c r="N28" i="1"/>
  <c r="N27" i="1"/>
  <c r="N26" i="1"/>
  <c r="M31" i="1"/>
  <c r="M30" i="1"/>
  <c r="M29" i="1"/>
  <c r="M28" i="1"/>
  <c r="M27" i="1"/>
  <c r="M26" i="1"/>
  <c r="L31" i="1"/>
  <c r="L30" i="1"/>
  <c r="L29" i="1"/>
  <c r="L28" i="1"/>
  <c r="L27" i="1"/>
  <c r="L26" i="1"/>
  <c r="M32" i="1" l="1"/>
  <c r="L32" i="1"/>
</calcChain>
</file>

<file path=xl/sharedStrings.xml><?xml version="1.0" encoding="utf-8"?>
<sst xmlns="http://schemas.openxmlformats.org/spreadsheetml/2006/main" count="129" uniqueCount="58">
  <si>
    <t>Datums</t>
  </si>
  <si>
    <t>mg/l</t>
  </si>
  <si>
    <t>µg/l</t>
  </si>
  <si>
    <t>1,2-dihloretāns</t>
  </si>
  <si>
    <t>Trihlormetāns</t>
  </si>
  <si>
    <t>Testēšanas rezultāti</t>
  </si>
  <si>
    <t>TCE+PCE</t>
  </si>
  <si>
    <t>BTEX</t>
  </si>
  <si>
    <t>As</t>
  </si>
  <si>
    <t>Cl</t>
  </si>
  <si>
    <t>Robežvērtība</t>
  </si>
  <si>
    <t>Augšdevona Gaujas horizonts</t>
  </si>
  <si>
    <t>0,5x1,288=0,644</t>
  </si>
  <si>
    <r>
      <t>NH</t>
    </r>
    <r>
      <rPr>
        <vertAlign val="subscript"/>
        <sz val="10"/>
        <color theme="1"/>
        <rFont val="Calibri"/>
        <family val="2"/>
        <scheme val="minor"/>
      </rPr>
      <t>4</t>
    </r>
  </si>
  <si>
    <t>Count</t>
  </si>
  <si>
    <t>Median</t>
  </si>
  <si>
    <t>Confidence.T</t>
  </si>
  <si>
    <t>Gads</t>
  </si>
  <si>
    <t>DB "Urbumi" dati</t>
  </si>
  <si>
    <t>Tendenču aprēķinam sagatavotie dati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</si>
  <si>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</si>
  <si>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</si>
  <si>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</si>
  <si>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</si>
  <si>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</si>
  <si>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</si>
  <si>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</si>
  <si>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</si>
  <si>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</si>
  <si>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</si>
  <si>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</si>
  <si>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</si>
  <si>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</si>
  <si>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</si>
  <si>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</si>
  <si>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</si>
  <si>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</si>
  <si>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</si>
  <si>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</si>
  <si>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</si>
  <si>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</si>
  <si>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</si>
  <si>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95,0%</t>
  </si>
  <si>
    <t>Upper 95,0%</t>
  </si>
  <si>
    <t>RESIDUAL OUTPUT</t>
  </si>
  <si>
    <t>Observation</t>
  </si>
  <si>
    <t>Predicted 20</t>
  </si>
  <si>
    <t>Residuals</t>
  </si>
  <si>
    <t>Ar</t>
  </si>
  <si>
    <t>apzīmētajos gadījumos fiksēta neatbilstība jonu bilances vienādojumā 5 - 10 % ietvaros</t>
  </si>
  <si>
    <t>Metodes detektēšanas robeža aizstāta ar 0,5*MDL</t>
  </si>
  <si>
    <t>Predicted 0</t>
  </si>
  <si>
    <t>apzīmētajos gadījumos koncentrācija ir zemāka par metodes detektēšanas robežu (MDL)</t>
  </si>
  <si>
    <t>Predicted 0,14</t>
  </si>
  <si>
    <t>Min</t>
  </si>
  <si>
    <t>Max</t>
  </si>
  <si>
    <t>Var.p</t>
  </si>
  <si>
    <t>Stdev.p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</si>
</sst>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2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8">
    <xf numFmtId="0" fontId="0" fillId="0" borderId="0" xfId="0"/>
    <xf numFmtId="0" fontId="18" fillId="0" borderId="0" xfId="0" applyFont="1"/>
    <xf numFmtId="0" fontId="18" fillId="0" borderId="10" xfId="0" applyFont="1" applyBorder="1"/>
    <xf numFmtId="0" fontId="18" fillId="0" borderId="11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14" fontId="18" fillId="0" borderId="19" xfId="0" applyNumberFormat="1" applyFont="1" applyBorder="1"/>
    <xf numFmtId="0" fontId="18" fillId="0" borderId="19" xfId="0" applyFont="1" applyBorder="1"/>
    <xf numFmtId="164" fontId="18" fillId="0" borderId="19" xfId="0" applyNumberFormat="1" applyFont="1" applyBorder="1"/>
    <xf numFmtId="0" fontId="18" fillId="0" borderId="18" xfId="0" applyFont="1" applyBorder="1"/>
    <xf numFmtId="2" fontId="18" fillId="0" borderId="18" xfId="0" applyNumberFormat="1" applyFont="1" applyBorder="1"/>
    <xf numFmtId="14" fontId="18" fillId="0" borderId="21" xfId="0" applyNumberFormat="1" applyFont="1" applyBorder="1"/>
    <xf numFmtId="0" fontId="18" fillId="0" borderId="21" xfId="0" applyFont="1" applyBorder="1"/>
    <xf numFmtId="164" fontId="18" fillId="0" borderId="21" xfId="0" applyNumberFormat="1" applyFont="1" applyBorder="1"/>
    <xf numFmtId="0" fontId="18" fillId="0" borderId="20" xfId="0" applyFont="1" applyBorder="1"/>
    <xf numFmtId="2" fontId="18" fillId="0" borderId="20" xfId="0" applyNumberFormat="1" applyFont="1" applyBorder="1"/>
    <xf numFmtId="2" fontId="18" fillId="0" borderId="21" xfId="0" applyNumberFormat="1" applyFont="1" applyBorder="1"/>
    <xf numFmtId="2" fontId="18" fillId="0" borderId="23" xfId="0" applyNumberFormat="1" applyFont="1" applyBorder="1"/>
    <xf numFmtId="164" fontId="18" fillId="0" borderId="17" xfId="0" applyNumberFormat="1" applyFont="1" applyBorder="1"/>
    <xf numFmtId="2" fontId="18" fillId="0" borderId="17" xfId="0" applyNumberFormat="1" applyFont="1" applyBorder="1"/>
    <xf numFmtId="2" fontId="18" fillId="0" borderId="13" xfId="0" applyNumberFormat="1" applyFont="1" applyBorder="1"/>
    <xf numFmtId="0" fontId="20" fillId="0" borderId="14" xfId="0" applyFont="1" applyFill="1" applyBorder="1" applyAlignment="1">
      <alignment horizontal="right" vertical="center"/>
    </xf>
    <xf numFmtId="0" fontId="20" fillId="0" borderId="14" xfId="0" applyFont="1" applyFill="1" applyBorder="1" applyAlignment="1">
      <alignment horizontal="right" vertical="center" wrapText="1"/>
    </xf>
    <xf numFmtId="0" fontId="18" fillId="0" borderId="22" xfId="0" applyFont="1" applyBorder="1"/>
    <xf numFmtId="165" fontId="18" fillId="0" borderId="0" xfId="0" applyNumberFormat="1" applyFont="1"/>
    <xf numFmtId="2" fontId="18" fillId="0" borderId="21" xfId="0" applyNumberFormat="1" applyFont="1" applyFill="1" applyBorder="1"/>
    <xf numFmtId="164" fontId="18" fillId="0" borderId="21" xfId="0" applyNumberFormat="1" applyFont="1" applyFill="1" applyBorder="1"/>
    <xf numFmtId="2" fontId="18" fillId="0" borderId="20" xfId="0" applyNumberFormat="1" applyFont="1" applyFill="1" applyBorder="1"/>
    <xf numFmtId="0" fontId="18" fillId="0" borderId="24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165" fontId="18" fillId="0" borderId="0" xfId="0" applyNumberFormat="1" applyFont="1" applyFill="1"/>
    <xf numFmtId="2" fontId="18" fillId="33" borderId="21" xfId="0" applyNumberFormat="1" applyFont="1" applyFill="1" applyBorder="1"/>
    <xf numFmtId="2" fontId="18" fillId="33" borderId="20" xfId="0" applyNumberFormat="1" applyFont="1" applyFill="1" applyBorder="1"/>
    <xf numFmtId="164" fontId="18" fillId="33" borderId="21" xfId="0" applyNumberFormat="1" applyFont="1" applyFill="1" applyBorder="1"/>
    <xf numFmtId="0" fontId="18" fillId="0" borderId="0" xfId="0" applyFont="1" applyBorder="1"/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right" vertical="center" wrapText="1"/>
    </xf>
    <xf numFmtId="0" fontId="18" fillId="0" borderId="0" xfId="0" applyFont="1" applyFill="1"/>
    <xf numFmtId="0" fontId="18" fillId="0" borderId="0" xfId="0" applyFont="1" applyFill="1" applyAlignment="1">
      <alignment horizontal="right" vertical="center"/>
    </xf>
    <xf numFmtId="165" fontId="18" fillId="0" borderId="0" xfId="0" applyNumberFormat="1" applyFont="1" applyBorder="1"/>
    <xf numFmtId="0" fontId="21" fillId="0" borderId="0" xfId="0" applyFont="1" applyAlignment="1"/>
    <xf numFmtId="0" fontId="21" fillId="0" borderId="0" xfId="0" applyFont="1" applyAlignment="1">
      <alignment horizontal="center"/>
    </xf>
    <xf numFmtId="14" fontId="18" fillId="0" borderId="25" xfId="0" applyNumberFormat="1" applyFont="1" applyBorder="1"/>
    <xf numFmtId="2" fontId="18" fillId="33" borderId="25" xfId="0" applyNumberFormat="1" applyFont="1" applyFill="1" applyBorder="1"/>
    <xf numFmtId="164" fontId="18" fillId="33" borderId="25" xfId="0" applyNumberFormat="1" applyFont="1" applyFill="1" applyBorder="1"/>
    <xf numFmtId="164" fontId="18" fillId="0" borderId="25" xfId="0" applyNumberFormat="1" applyFont="1" applyBorder="1"/>
    <xf numFmtId="2" fontId="18" fillId="33" borderId="26" xfId="0" applyNumberFormat="1" applyFont="1" applyFill="1" applyBorder="1"/>
    <xf numFmtId="2" fontId="18" fillId="0" borderId="26" xfId="0" applyNumberFormat="1" applyFont="1" applyBorder="1"/>
    <xf numFmtId="0" fontId="18" fillId="0" borderId="16" xfId="0" applyFont="1" applyBorder="1"/>
    <xf numFmtId="2" fontId="20" fillId="0" borderId="21" xfId="0" applyNumberFormat="1" applyFont="1" applyBorder="1"/>
    <xf numFmtId="0" fontId="21" fillId="0" borderId="0" xfId="0" applyFont="1" applyAlignment="1">
      <alignment horizontal="center"/>
    </xf>
    <xf numFmtId="0" fontId="18" fillId="0" borderId="0" xfId="0" applyFont="1" applyAlignment="1">
      <alignment horizontal="right" vertical="center"/>
    </xf>
    <xf numFmtId="0" fontId="22" fillId="0" borderId="0" xfId="0" applyFont="1"/>
    <xf numFmtId="0" fontId="23" fillId="0" borderId="28" xfId="0" applyFont="1" applyFill="1" applyBorder="1" applyAlignment="1">
      <alignment horizontal="centerContinuous"/>
    </xf>
    <xf numFmtId="0" fontId="22" fillId="0" borderId="0" xfId="0" applyFont="1" applyFill="1" applyBorder="1" applyAlignment="1"/>
    <xf numFmtId="0" fontId="22" fillId="0" borderId="27" xfId="0" applyFont="1" applyFill="1" applyBorder="1" applyAlignment="1"/>
    <xf numFmtId="0" fontId="23" fillId="0" borderId="28" xfId="0" applyFont="1" applyFill="1" applyBorder="1" applyAlignment="1">
      <alignment horizontal="center"/>
    </xf>
    <xf numFmtId="165" fontId="22" fillId="0" borderId="0" xfId="0" applyNumberFormat="1" applyFont="1" applyFill="1" applyBorder="1" applyAlignment="1"/>
    <xf numFmtId="165" fontId="22" fillId="0" borderId="27" xfId="0" applyNumberFormat="1" applyFont="1" applyFill="1" applyBorder="1" applyAlignment="1"/>
    <xf numFmtId="0" fontId="18" fillId="0" borderId="14" xfId="0" applyFont="1" applyBorder="1" applyAlignment="1">
      <alignment horizontal="center" vertical="center"/>
    </xf>
    <xf numFmtId="0" fontId="22" fillId="0" borderId="0" xfId="0" applyFont="1" applyAlignment="1">
      <alignment horizontal="right"/>
    </xf>
    <xf numFmtId="0" fontId="22" fillId="34" borderId="0" xfId="0" applyFont="1" applyFill="1" applyAlignment="1">
      <alignment horizontal="left"/>
    </xf>
    <xf numFmtId="165" fontId="22" fillId="0" borderId="0" xfId="0" applyNumberFormat="1" applyFont="1" applyAlignment="1">
      <alignment horizontal="left"/>
    </xf>
    <xf numFmtId="0" fontId="22" fillId="0" borderId="0" xfId="0" applyFont="1" applyAlignment="1">
      <alignment horizontal="left"/>
    </xf>
    <xf numFmtId="164" fontId="22" fillId="0" borderId="0" xfId="0" applyNumberFormat="1" applyFont="1" applyAlignment="1">
      <alignment horizontal="left"/>
    </xf>
    <xf numFmtId="14" fontId="18" fillId="34" borderId="21" xfId="0" applyNumberFormat="1" applyFont="1" applyFill="1" applyBorder="1"/>
    <xf numFmtId="0" fontId="22" fillId="33" borderId="0" xfId="0" applyFont="1" applyFill="1" applyAlignment="1">
      <alignment horizontal="left"/>
    </xf>
    <xf numFmtId="0" fontId="0" fillId="0" borderId="0" xfId="0" applyAlignment="1"/>
    <xf numFmtId="0" fontId="22" fillId="0" borderId="0" xfId="0" applyFont="1" applyAlignment="1"/>
    <xf numFmtId="165" fontId="22" fillId="0" borderId="0" xfId="0" applyNumberFormat="1" applyFont="1" applyFill="1" applyBorder="1" applyAlignment="1">
      <alignment horizontal="right" vertical="center"/>
    </xf>
    <xf numFmtId="165" fontId="22" fillId="0" borderId="27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vertical="top"/>
    </xf>
    <xf numFmtId="2" fontId="18" fillId="0" borderId="19" xfId="0" applyNumberFormat="1" applyFont="1" applyBorder="1"/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 vertical="center"/>
    </xf>
    <xf numFmtId="2" fontId="18" fillId="0" borderId="0" xfId="0" applyNumberFormat="1" applyFont="1" applyBorder="1"/>
    <xf numFmtId="2" fontId="20" fillId="0" borderId="0" xfId="0" applyNumberFormat="1" applyFont="1" applyBorder="1"/>
    <xf numFmtId="164" fontId="18" fillId="0" borderId="0" xfId="0" applyNumberFormat="1" applyFont="1"/>
    <xf numFmtId="2" fontId="18" fillId="0" borderId="0" xfId="0" applyNumberFormat="1" applyFont="1"/>
    <xf numFmtId="0" fontId="18" fillId="0" borderId="29" xfId="0" applyFont="1" applyBorder="1"/>
    <xf numFmtId="0" fontId="18" fillId="0" borderId="25" xfId="0" applyFont="1" applyBorder="1"/>
    <xf numFmtId="165" fontId="18" fillId="0" borderId="21" xfId="0" applyNumberFormat="1" applyFont="1" applyFill="1" applyBorder="1"/>
    <xf numFmtId="165" fontId="18" fillId="0" borderId="17" xfId="0" applyNumberFormat="1" applyFont="1" applyFill="1" applyBorder="1"/>
    <xf numFmtId="166" fontId="18" fillId="0" borderId="0" xfId="0" applyNumberFormat="1" applyFont="1"/>
    <xf numFmtId="0" fontId="0" fillId="0" borderId="0" xfId="0" applyBorder="1"/>
    <xf numFmtId="164" fontId="18" fillId="0" borderId="0" xfId="0" applyNumberFormat="1" applyFont="1" applyFill="1" applyBorder="1"/>
    <xf numFmtId="0" fontId="21" fillId="0" borderId="0" xfId="0" applyFont="1" applyAlignment="1">
      <alignment horizontal="center"/>
    </xf>
    <xf numFmtId="0" fontId="18" fillId="0" borderId="0" xfId="0" applyFont="1" applyAlignment="1">
      <alignment horizontal="right" vertical="center"/>
    </xf>
    <xf numFmtId="0" fontId="18" fillId="0" borderId="24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0" fillId="0" borderId="14" xfId="0" applyBorder="1" applyAlignment="1"/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Hlorīdjoni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Hlorīdjoni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2316426071741033"/>
                  <c:y val="-3.12664041994750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Imanta_682!$K$7:$K$23</c:f>
              <c:numCache>
                <c:formatCode>General</c:formatCode>
                <c:ptCount val="17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1995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2006</c:v>
                </c:pt>
                <c:pt idx="10">
                  <c:v>2013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</c:numCache>
            </c:numRef>
          </c:cat>
          <c:val>
            <c:numRef>
              <c:f>Imanta_682!$O$7:$O$23</c:f>
              <c:numCache>
                <c:formatCode>0.0</c:formatCode>
                <c:ptCount val="17"/>
                <c:pt idx="0">
                  <c:v>20</c:v>
                </c:pt>
                <c:pt idx="1">
                  <c:v>22</c:v>
                </c:pt>
                <c:pt idx="2">
                  <c:v>23</c:v>
                </c:pt>
                <c:pt idx="3">
                  <c:v>18</c:v>
                </c:pt>
                <c:pt idx="4">
                  <c:v>17</c:v>
                </c:pt>
                <c:pt idx="5">
                  <c:v>19</c:v>
                </c:pt>
                <c:pt idx="6">
                  <c:v>14</c:v>
                </c:pt>
                <c:pt idx="7">
                  <c:v>15</c:v>
                </c:pt>
                <c:pt idx="8">
                  <c:v>15</c:v>
                </c:pt>
                <c:pt idx="9">
                  <c:v>15.2</c:v>
                </c:pt>
                <c:pt idx="10">
                  <c:v>15</c:v>
                </c:pt>
                <c:pt idx="11">
                  <c:v>18.91</c:v>
                </c:pt>
                <c:pt idx="12">
                  <c:v>13.95</c:v>
                </c:pt>
                <c:pt idx="13">
                  <c:v>83</c:v>
                </c:pt>
                <c:pt idx="14">
                  <c:v>47.65</c:v>
                </c:pt>
                <c:pt idx="15">
                  <c:v>32.85</c:v>
                </c:pt>
                <c:pt idx="16">
                  <c:v>22.5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3A-46E9-8D8D-6ECC416893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750432"/>
        <c:axId val="232322664"/>
      </c:lineChart>
      <c:dateAx>
        <c:axId val="118750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32322664"/>
        <c:crosses val="autoZero"/>
        <c:auto val="0"/>
        <c:lblOffset val="100"/>
        <c:baseTimeUnit val="days"/>
      </c:dateAx>
      <c:valAx>
        <c:axId val="232322664"/>
        <c:scaling>
          <c:orientation val="minMax"/>
          <c:max val="9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18750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Amonija joni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Amonija joni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3860870516185476"/>
                  <c:y val="3.4959171770195392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Imanta_682!$K$7:$K$23</c:f>
              <c:numCache>
                <c:formatCode>General</c:formatCode>
                <c:ptCount val="17"/>
                <c:pt idx="0">
                  <c:v>1990</c:v>
                </c:pt>
                <c:pt idx="1">
                  <c:v>1991</c:v>
                </c:pt>
                <c:pt idx="2">
                  <c:v>1993</c:v>
                </c:pt>
                <c:pt idx="3">
                  <c:v>1995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2006</c:v>
                </c:pt>
                <c:pt idx="10">
                  <c:v>2013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</c:numCache>
            </c:numRef>
          </c:cat>
          <c:val>
            <c:numRef>
              <c:f>Imanta_682!$R$7:$R$23</c:f>
              <c:numCache>
                <c:formatCode>0.00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0.17</c:v>
                </c:pt>
                <c:pt idx="4">
                  <c:v>6.5000000000000002E-2</c:v>
                </c:pt>
                <c:pt idx="5">
                  <c:v>0.14199999999999999</c:v>
                </c:pt>
                <c:pt idx="6">
                  <c:v>9.4E-2</c:v>
                </c:pt>
                <c:pt idx="7">
                  <c:v>7.6999999999999999E-2</c:v>
                </c:pt>
                <c:pt idx="8">
                  <c:v>9.4E-2</c:v>
                </c:pt>
                <c:pt idx="9">
                  <c:v>0.115</c:v>
                </c:pt>
                <c:pt idx="10">
                  <c:v>0.1</c:v>
                </c:pt>
                <c:pt idx="11">
                  <c:v>0.09</c:v>
                </c:pt>
                <c:pt idx="12">
                  <c:v>0.19</c:v>
                </c:pt>
                <c:pt idx="13">
                  <c:v>0.95</c:v>
                </c:pt>
                <c:pt idx="14">
                  <c:v>0.33</c:v>
                </c:pt>
                <c:pt idx="15">
                  <c:v>0.39</c:v>
                </c:pt>
                <c:pt idx="16">
                  <c:v>0.27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E9-4459-8CA2-DCB28F14C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564776"/>
        <c:axId val="238565560"/>
      </c:lineChart>
      <c:catAx>
        <c:axId val="238564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38565560"/>
        <c:crosses val="autoZero"/>
        <c:auto val="0"/>
        <c:lblAlgn val="ctr"/>
        <c:lblOffset val="100"/>
        <c:tickLblSkip val="2"/>
        <c:noMultiLvlLbl val="1"/>
      </c:catAx>
      <c:valAx>
        <c:axId val="238565560"/>
        <c:scaling>
          <c:orientation val="minMax"/>
          <c:max val="1"/>
          <c:min val="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38564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Imanta_682!$K$17:$K$23</c:f>
              <c:numCache>
                <c:formatCode>General</c:formatCode>
                <c:ptCount val="7"/>
                <c:pt idx="0">
                  <c:v>2013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Imanta_682!$K$17:$K$23</c:f>
              <c:numCache>
                <c:formatCode>General</c:formatCode>
                <c:ptCount val="7"/>
                <c:pt idx="0">
                  <c:v>2013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6E-484A-A165-9EDC59400157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8617738407699039"/>
                  <c:y val="-0.1856481481481481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Imanta_682!$K$17:$K$23</c:f>
              <c:numCache>
                <c:formatCode>General</c:formatCode>
                <c:ptCount val="7"/>
                <c:pt idx="0">
                  <c:v>2013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Ref>
              <c:f>Imanta_682!$N$17:$N$23</c:f>
              <c:numCache>
                <c:formatCode>0.00</c:formatCode>
                <c:ptCount val="7"/>
                <c:pt idx="0">
                  <c:v>0.14000000000000001</c:v>
                </c:pt>
                <c:pt idx="1">
                  <c:v>0.6</c:v>
                </c:pt>
                <c:pt idx="2">
                  <c:v>0.15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6E-484A-A165-9EDC594001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6228991"/>
        <c:axId val="426235231"/>
      </c:lineChart>
      <c:catAx>
        <c:axId val="4262289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426235231"/>
        <c:crosses val="autoZero"/>
        <c:auto val="1"/>
        <c:lblAlgn val="ctr"/>
        <c:lblOffset val="100"/>
        <c:noMultiLvlLbl val="0"/>
      </c:catAx>
      <c:valAx>
        <c:axId val="426235231"/>
        <c:scaling>
          <c:orientation val="minMax"/>
          <c:max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µg/l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4262289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604836</xdr:colOff>
      <xdr:row>3</xdr:row>
      <xdr:rowOff>3570</xdr:rowOff>
    </xdr:from>
    <xdr:to>
      <xdr:col>28</xdr:col>
      <xdr:colOff>357187</xdr:colOff>
      <xdr:row>21</xdr:row>
      <xdr:rowOff>178593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29764</xdr:colOff>
      <xdr:row>24</xdr:row>
      <xdr:rowOff>27381</xdr:rowOff>
    </xdr:from>
    <xdr:to>
      <xdr:col>28</xdr:col>
      <xdr:colOff>607217</xdr:colOff>
      <xdr:row>40</xdr:row>
      <xdr:rowOff>71437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333375</xdr:colOff>
      <xdr:row>14</xdr:row>
      <xdr:rowOff>39291</xdr:rowOff>
    </xdr:from>
    <xdr:to>
      <xdr:col>37</xdr:col>
      <xdr:colOff>47625</xdr:colOff>
      <xdr:row>27</xdr:row>
      <xdr:rowOff>175022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C1BA2C6-E349-418A-8E20-7E0F2E80A4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S43"/>
  <sheetViews>
    <sheetView tabSelected="1" zoomScale="80" zoomScaleNormal="80" workbookViewId="0">
      <selection activeCell="P30" sqref="P30"/>
    </sheetView>
  </sheetViews>
  <sheetFormatPr defaultRowHeight="15" x14ac:dyDescent="0.25"/>
  <cols>
    <col min="1" max="1" width="4.42578125" customWidth="1"/>
    <col min="2" max="2" width="14.28515625" customWidth="1"/>
    <col min="3" max="3" width="9.7109375" customWidth="1"/>
    <col min="4" max="4" width="8.28515625" customWidth="1"/>
    <col min="7" max="7" width="13" customWidth="1"/>
    <col min="8" max="8" width="15.28515625" customWidth="1"/>
    <col min="9" max="9" width="9.5703125" customWidth="1"/>
    <col min="10" max="10" width="6.85546875" customWidth="1"/>
    <col min="11" max="11" width="13.7109375" customWidth="1"/>
    <col min="13" max="13" width="8.5703125" customWidth="1"/>
    <col min="14" max="14" width="8.28515625" customWidth="1"/>
    <col min="15" max="15" width="8.7109375" customWidth="1"/>
    <col min="16" max="16" width="13.5703125" customWidth="1"/>
    <col min="17" max="17" width="14.5703125" customWidth="1"/>
    <col min="18" max="18" width="10.28515625" customWidth="1"/>
    <col min="19" max="19" width="10.85546875" customWidth="1"/>
  </cols>
  <sheetData>
    <row r="3" spans="1:19" x14ac:dyDescent="0.25">
      <c r="D3" s="41"/>
      <c r="E3" s="87" t="s">
        <v>18</v>
      </c>
      <c r="F3" s="87"/>
      <c r="G3" s="42"/>
      <c r="H3" s="87"/>
      <c r="I3" s="87"/>
      <c r="L3" s="87" t="s">
        <v>19</v>
      </c>
      <c r="M3" s="87"/>
      <c r="N3" s="87"/>
      <c r="O3" s="87"/>
      <c r="P3" s="87"/>
      <c r="Q3" s="87"/>
      <c r="R3" s="87"/>
      <c r="S3" s="51"/>
    </row>
    <row r="4" spans="1:19" x14ac:dyDescent="0.25">
      <c r="A4" s="1"/>
      <c r="B4" s="2"/>
      <c r="C4" s="2"/>
      <c r="D4" s="2"/>
      <c r="E4" s="2"/>
      <c r="F4" s="2"/>
      <c r="G4" s="2"/>
      <c r="H4" s="2"/>
      <c r="I4" s="2"/>
      <c r="J4" s="1"/>
      <c r="K4" s="1"/>
      <c r="L4" s="35"/>
      <c r="M4" s="35"/>
      <c r="N4" s="35"/>
      <c r="O4" s="35"/>
      <c r="P4" s="35"/>
      <c r="Q4" s="35"/>
      <c r="R4" s="35"/>
      <c r="S4" s="35"/>
    </row>
    <row r="5" spans="1:19" x14ac:dyDescent="0.25">
      <c r="A5" s="1"/>
      <c r="B5" s="93" t="s">
        <v>0</v>
      </c>
      <c r="C5" s="96" t="s">
        <v>5</v>
      </c>
      <c r="D5" s="96"/>
      <c r="E5" s="96"/>
      <c r="F5" s="96"/>
      <c r="G5" s="96"/>
      <c r="H5" s="96"/>
      <c r="I5" s="97"/>
      <c r="J5" s="1"/>
      <c r="K5" s="91" t="s">
        <v>17</v>
      </c>
      <c r="L5" s="4" t="s">
        <v>6</v>
      </c>
      <c r="M5" s="4" t="s">
        <v>7</v>
      </c>
      <c r="N5" s="5" t="s">
        <v>8</v>
      </c>
      <c r="O5" s="30" t="s">
        <v>9</v>
      </c>
      <c r="P5" s="4" t="s">
        <v>4</v>
      </c>
      <c r="Q5" s="4" t="s">
        <v>3</v>
      </c>
      <c r="R5" s="60" t="s">
        <v>13</v>
      </c>
      <c r="S5" s="74"/>
    </row>
    <row r="6" spans="1:19" x14ac:dyDescent="0.25">
      <c r="A6" s="1"/>
      <c r="B6" s="94"/>
      <c r="C6" s="3" t="s">
        <v>6</v>
      </c>
      <c r="D6" s="4" t="s">
        <v>7</v>
      </c>
      <c r="E6" s="5" t="s">
        <v>8</v>
      </c>
      <c r="F6" s="3" t="s">
        <v>9</v>
      </c>
      <c r="G6" s="4" t="s">
        <v>4</v>
      </c>
      <c r="H6" s="4" t="s">
        <v>3</v>
      </c>
      <c r="I6" s="4" t="s">
        <v>13</v>
      </c>
      <c r="J6" s="49"/>
      <c r="K6" s="92"/>
      <c r="L6" s="89" t="s">
        <v>2</v>
      </c>
      <c r="M6" s="90"/>
      <c r="N6" s="90"/>
      <c r="O6" s="29" t="s">
        <v>1</v>
      </c>
      <c r="P6" s="89" t="s">
        <v>2</v>
      </c>
      <c r="Q6" s="90"/>
      <c r="R6" s="60" t="s">
        <v>1</v>
      </c>
      <c r="S6" s="75"/>
    </row>
    <row r="7" spans="1:19" x14ac:dyDescent="0.25">
      <c r="A7" s="1"/>
      <c r="B7" s="95"/>
      <c r="C7" s="89" t="s">
        <v>2</v>
      </c>
      <c r="D7" s="90"/>
      <c r="E7" s="90"/>
      <c r="F7" s="6" t="s">
        <v>1</v>
      </c>
      <c r="G7" s="89" t="s">
        <v>2</v>
      </c>
      <c r="H7" s="90"/>
      <c r="I7" s="6" t="s">
        <v>1</v>
      </c>
      <c r="J7" s="49"/>
      <c r="K7" s="8">
        <v>1990</v>
      </c>
      <c r="L7" s="8"/>
      <c r="M7" s="8"/>
      <c r="N7" s="8"/>
      <c r="O7" s="9">
        <v>20</v>
      </c>
      <c r="P7" s="8"/>
      <c r="Q7" s="10"/>
      <c r="R7" s="73">
        <v>0</v>
      </c>
      <c r="S7" s="75"/>
    </row>
    <row r="8" spans="1:19" x14ac:dyDescent="0.25">
      <c r="A8" s="1"/>
      <c r="B8" s="7">
        <v>32919</v>
      </c>
      <c r="C8" s="8"/>
      <c r="D8" s="8"/>
      <c r="E8" s="8"/>
      <c r="F8" s="9">
        <v>20</v>
      </c>
      <c r="G8" s="8"/>
      <c r="H8" s="10"/>
      <c r="I8" s="11">
        <v>0</v>
      </c>
      <c r="J8" s="49"/>
      <c r="K8" s="13">
        <v>1991</v>
      </c>
      <c r="L8" s="13"/>
      <c r="M8" s="13"/>
      <c r="N8" s="13"/>
      <c r="O8" s="14">
        <v>22</v>
      </c>
      <c r="P8" s="13"/>
      <c r="Q8" s="15"/>
      <c r="R8" s="17">
        <v>0</v>
      </c>
      <c r="S8" s="76"/>
    </row>
    <row r="9" spans="1:19" x14ac:dyDescent="0.25">
      <c r="A9" s="1"/>
      <c r="B9" s="12">
        <v>33561</v>
      </c>
      <c r="C9" s="13"/>
      <c r="D9" s="13"/>
      <c r="E9" s="13"/>
      <c r="F9" s="14">
        <v>22</v>
      </c>
      <c r="G9" s="13"/>
      <c r="H9" s="15"/>
      <c r="I9" s="16">
        <v>0</v>
      </c>
      <c r="J9" s="49"/>
      <c r="K9" s="1">
        <v>1993</v>
      </c>
      <c r="L9" s="13"/>
      <c r="M9" s="13"/>
      <c r="N9" s="13"/>
      <c r="O9" s="14">
        <v>23</v>
      </c>
      <c r="P9" s="13"/>
      <c r="Q9" s="15"/>
      <c r="R9" s="17">
        <v>0.1</v>
      </c>
      <c r="S9" s="76"/>
    </row>
    <row r="10" spans="1:19" x14ac:dyDescent="0.25">
      <c r="A10" s="1"/>
      <c r="B10" s="12">
        <v>34283</v>
      </c>
      <c r="C10" s="13"/>
      <c r="D10" s="13"/>
      <c r="E10" s="13"/>
      <c r="F10" s="14">
        <v>23</v>
      </c>
      <c r="G10" s="13"/>
      <c r="H10" s="15"/>
      <c r="I10" s="16">
        <v>0.1</v>
      </c>
      <c r="J10" s="49"/>
      <c r="K10" s="13">
        <v>1995</v>
      </c>
      <c r="L10" s="13"/>
      <c r="M10" s="13"/>
      <c r="N10" s="13"/>
      <c r="O10" s="14">
        <v>18</v>
      </c>
      <c r="P10" s="13"/>
      <c r="Q10" s="15"/>
      <c r="R10" s="17">
        <v>0.17</v>
      </c>
      <c r="S10" s="76"/>
    </row>
    <row r="11" spans="1:19" x14ac:dyDescent="0.25">
      <c r="A11" s="1"/>
      <c r="B11" s="12">
        <v>34709</v>
      </c>
      <c r="C11" s="13"/>
      <c r="D11" s="13"/>
      <c r="E11" s="13"/>
      <c r="F11" s="14">
        <v>18</v>
      </c>
      <c r="G11" s="13"/>
      <c r="H11" s="15"/>
      <c r="I11" s="16">
        <v>0.13</v>
      </c>
      <c r="J11" s="49"/>
      <c r="K11" s="1">
        <v>2000</v>
      </c>
      <c r="L11" s="13"/>
      <c r="M11" s="13"/>
      <c r="N11" s="13"/>
      <c r="O11" s="14">
        <v>17</v>
      </c>
      <c r="P11" s="13"/>
      <c r="Q11" s="15"/>
      <c r="R11" s="17">
        <v>6.5000000000000002E-2</v>
      </c>
      <c r="S11" s="76"/>
    </row>
    <row r="12" spans="1:19" x14ac:dyDescent="0.25">
      <c r="A12" s="1"/>
      <c r="B12" s="12">
        <v>35038</v>
      </c>
      <c r="C12" s="13"/>
      <c r="D12" s="13"/>
      <c r="E12" s="13"/>
      <c r="F12" s="14">
        <v>18</v>
      </c>
      <c r="G12" s="13"/>
      <c r="H12" s="15"/>
      <c r="I12" s="16">
        <v>0.20599999999999999</v>
      </c>
      <c r="J12" s="49"/>
      <c r="K12" s="80">
        <v>2001</v>
      </c>
      <c r="L12" s="13"/>
      <c r="M12" s="13"/>
      <c r="N12" s="13"/>
      <c r="O12" s="14">
        <v>19</v>
      </c>
      <c r="P12" s="13"/>
      <c r="Q12" s="15"/>
      <c r="R12" s="17">
        <v>0.14199999999999999</v>
      </c>
      <c r="S12" s="76"/>
    </row>
    <row r="13" spans="1:19" x14ac:dyDescent="0.25">
      <c r="A13" s="1"/>
      <c r="B13" s="12">
        <v>36542</v>
      </c>
      <c r="C13" s="13"/>
      <c r="D13" s="13"/>
      <c r="E13" s="13"/>
      <c r="F13" s="14">
        <v>17</v>
      </c>
      <c r="G13" s="13"/>
      <c r="H13" s="15"/>
      <c r="I13" s="16">
        <v>6.5000000000000002E-2</v>
      </c>
      <c r="J13" s="49"/>
      <c r="K13" s="80">
        <v>2002</v>
      </c>
      <c r="L13" s="13"/>
      <c r="M13" s="13"/>
      <c r="N13" s="13"/>
      <c r="O13" s="14">
        <v>14</v>
      </c>
      <c r="P13" s="13"/>
      <c r="Q13" s="15"/>
      <c r="R13" s="17">
        <v>9.4E-2</v>
      </c>
      <c r="S13" s="76"/>
    </row>
    <row r="14" spans="1:19" x14ac:dyDescent="0.25">
      <c r="A14" s="1"/>
      <c r="B14" s="12">
        <v>37075</v>
      </c>
      <c r="C14" s="13"/>
      <c r="D14" s="13"/>
      <c r="E14" s="13"/>
      <c r="F14" s="14">
        <v>19</v>
      </c>
      <c r="G14" s="13"/>
      <c r="H14" s="15"/>
      <c r="I14" s="16">
        <v>0.14199999999999999</v>
      </c>
      <c r="J14" s="49"/>
      <c r="K14" s="80">
        <v>2003</v>
      </c>
      <c r="L14" s="13"/>
      <c r="M14" s="13"/>
      <c r="N14" s="13"/>
      <c r="O14" s="14">
        <v>15</v>
      </c>
      <c r="P14" s="13"/>
      <c r="Q14" s="15"/>
      <c r="R14" s="17">
        <v>7.6999999999999999E-2</v>
      </c>
      <c r="S14" s="76"/>
    </row>
    <row r="15" spans="1:19" x14ac:dyDescent="0.25">
      <c r="A15" s="1"/>
      <c r="B15" s="12">
        <v>37517</v>
      </c>
      <c r="C15" s="13"/>
      <c r="D15" s="13"/>
      <c r="E15" s="13"/>
      <c r="F15" s="14">
        <v>14</v>
      </c>
      <c r="G15" s="13"/>
      <c r="H15" s="15"/>
      <c r="I15" s="16">
        <v>9.4E-2</v>
      </c>
      <c r="J15" s="49"/>
      <c r="K15" s="13">
        <v>2004</v>
      </c>
      <c r="L15" s="82">
        <v>0.2</v>
      </c>
      <c r="M15" s="13"/>
      <c r="N15" s="13"/>
      <c r="O15" s="14">
        <v>15</v>
      </c>
      <c r="P15" s="13"/>
      <c r="Q15" s="15"/>
      <c r="R15" s="17">
        <v>9.4E-2</v>
      </c>
      <c r="S15" s="76"/>
    </row>
    <row r="16" spans="1:19" x14ac:dyDescent="0.25">
      <c r="A16" s="1"/>
      <c r="B16" s="12">
        <v>37938</v>
      </c>
      <c r="C16" s="13"/>
      <c r="D16" s="13"/>
      <c r="E16" s="13"/>
      <c r="F16" s="14">
        <v>15</v>
      </c>
      <c r="G16" s="13"/>
      <c r="H16" s="15"/>
      <c r="I16" s="16">
        <v>7.6999999999999999E-2</v>
      </c>
      <c r="J16" s="49"/>
      <c r="K16" s="1">
        <v>2006</v>
      </c>
      <c r="L16" s="26"/>
      <c r="M16" s="13"/>
      <c r="N16" s="13"/>
      <c r="O16" s="14">
        <v>15.2</v>
      </c>
      <c r="P16" s="13"/>
      <c r="Q16" s="15"/>
      <c r="R16" s="17">
        <v>0.115</v>
      </c>
      <c r="S16" s="76"/>
    </row>
    <row r="17" spans="1:19" x14ac:dyDescent="0.25">
      <c r="A17" s="1"/>
      <c r="B17" s="12">
        <v>38288</v>
      </c>
      <c r="C17" s="26">
        <v>0.2</v>
      </c>
      <c r="D17" s="13"/>
      <c r="E17" s="13"/>
      <c r="F17" s="14">
        <v>15</v>
      </c>
      <c r="G17" s="13"/>
      <c r="H17" s="15"/>
      <c r="I17" s="16">
        <v>9.4E-2</v>
      </c>
      <c r="J17" s="49"/>
      <c r="K17" s="13">
        <v>2013</v>
      </c>
      <c r="L17" s="26"/>
      <c r="M17" s="13"/>
      <c r="N17" s="17">
        <v>0.14000000000000001</v>
      </c>
      <c r="O17" s="14">
        <v>15</v>
      </c>
      <c r="P17" s="13"/>
      <c r="Q17" s="15"/>
      <c r="R17" s="17">
        <v>0.1</v>
      </c>
      <c r="S17" s="76"/>
    </row>
    <row r="18" spans="1:19" x14ac:dyDescent="0.25">
      <c r="A18" s="1"/>
      <c r="B18" s="12">
        <v>38994</v>
      </c>
      <c r="C18" s="17"/>
      <c r="D18" s="13"/>
      <c r="E18" s="13"/>
      <c r="F18" s="14">
        <v>15.2</v>
      </c>
      <c r="G18" s="13"/>
      <c r="H18" s="15"/>
      <c r="I18" s="16">
        <v>0.115</v>
      </c>
      <c r="J18" s="49"/>
      <c r="K18" s="1">
        <v>2015</v>
      </c>
      <c r="L18" s="26"/>
      <c r="M18" s="13"/>
      <c r="N18" s="17">
        <v>0.6</v>
      </c>
      <c r="O18" s="14">
        <v>18.91</v>
      </c>
      <c r="P18" s="13"/>
      <c r="Q18" s="15"/>
      <c r="R18" s="17">
        <v>0.09</v>
      </c>
      <c r="S18" s="76"/>
    </row>
    <row r="19" spans="1:19" x14ac:dyDescent="0.25">
      <c r="A19" s="1"/>
      <c r="B19" s="66">
        <v>41494.51666666667</v>
      </c>
      <c r="C19" s="17"/>
      <c r="D19" s="13"/>
      <c r="E19" s="32">
        <v>0.2</v>
      </c>
      <c r="F19" s="14">
        <v>15</v>
      </c>
      <c r="G19" s="13"/>
      <c r="H19" s="15"/>
      <c r="I19" s="16">
        <v>6.4392000000000005E-2</v>
      </c>
      <c r="J19" s="49"/>
      <c r="K19" s="80">
        <v>2016</v>
      </c>
      <c r="L19" s="82">
        <v>0.1</v>
      </c>
      <c r="M19" s="14">
        <v>1</v>
      </c>
      <c r="N19" s="17">
        <v>0.15</v>
      </c>
      <c r="O19" s="14">
        <v>13.95</v>
      </c>
      <c r="P19" s="17">
        <v>0.1</v>
      </c>
      <c r="Q19" s="15">
        <v>0.05</v>
      </c>
      <c r="R19" s="17">
        <v>0.19</v>
      </c>
      <c r="S19" s="76"/>
    </row>
    <row r="20" spans="1:19" x14ac:dyDescent="0.25">
      <c r="A20" s="1"/>
      <c r="B20" s="66">
        <v>41576.477777777778</v>
      </c>
      <c r="C20" s="17"/>
      <c r="D20" s="13"/>
      <c r="E20" s="32">
        <v>0.34799999999999998</v>
      </c>
      <c r="F20" s="14"/>
      <c r="G20" s="13"/>
      <c r="H20" s="15"/>
      <c r="I20" s="28">
        <v>0.12878300000000001</v>
      </c>
      <c r="J20" s="49"/>
      <c r="K20" s="13">
        <v>2017</v>
      </c>
      <c r="L20" s="82">
        <v>0.1</v>
      </c>
      <c r="M20" s="14">
        <v>1</v>
      </c>
      <c r="N20" s="17">
        <v>0.1</v>
      </c>
      <c r="O20" s="14">
        <v>83</v>
      </c>
      <c r="P20" s="17">
        <v>0.1</v>
      </c>
      <c r="Q20" s="16">
        <v>0.05</v>
      </c>
      <c r="R20" s="50">
        <v>0.95</v>
      </c>
      <c r="S20" s="76"/>
    </row>
    <row r="21" spans="1:19" x14ac:dyDescent="0.25">
      <c r="A21" s="1"/>
      <c r="B21" s="12">
        <v>42088.50277777778</v>
      </c>
      <c r="C21" s="17"/>
      <c r="D21" s="13"/>
      <c r="E21" s="17">
        <v>0.6</v>
      </c>
      <c r="F21" s="14">
        <v>18.91</v>
      </c>
      <c r="G21" s="13"/>
      <c r="H21" s="15"/>
      <c r="I21" s="18">
        <v>0.09</v>
      </c>
      <c r="J21" s="49"/>
      <c r="K21" s="1">
        <v>2018</v>
      </c>
      <c r="L21" s="82">
        <v>0.1</v>
      </c>
      <c r="M21" s="14">
        <v>1</v>
      </c>
      <c r="N21" s="17">
        <v>0.1</v>
      </c>
      <c r="O21" s="14">
        <v>47.65</v>
      </c>
      <c r="P21" s="17">
        <v>0.1</v>
      </c>
      <c r="Q21" s="16">
        <v>0.05</v>
      </c>
      <c r="R21" s="17">
        <v>0.33</v>
      </c>
      <c r="S21" s="77"/>
    </row>
    <row r="22" spans="1:19" x14ac:dyDescent="0.25">
      <c r="A22" s="1"/>
      <c r="B22" s="12">
        <v>42500.484027777777</v>
      </c>
      <c r="C22" s="17"/>
      <c r="D22" s="13"/>
      <c r="E22" s="17"/>
      <c r="F22" s="14">
        <v>15.7</v>
      </c>
      <c r="G22" s="13"/>
      <c r="H22" s="15"/>
      <c r="I22" s="16">
        <v>0.21</v>
      </c>
      <c r="J22" s="49"/>
      <c r="K22" s="80">
        <v>2019</v>
      </c>
      <c r="L22" s="82">
        <v>5.0000000000000001E-3</v>
      </c>
      <c r="M22" s="14">
        <v>1</v>
      </c>
      <c r="N22" s="17">
        <v>0.2</v>
      </c>
      <c r="O22" s="14">
        <v>32.85</v>
      </c>
      <c r="P22" s="17">
        <v>0.05</v>
      </c>
      <c r="Q22" s="16">
        <v>0.01</v>
      </c>
      <c r="R22" s="17">
        <v>0.39</v>
      </c>
      <c r="S22" s="76"/>
    </row>
    <row r="23" spans="1:19" x14ac:dyDescent="0.25">
      <c r="A23" s="1"/>
      <c r="B23" s="12">
        <v>42688.491666666669</v>
      </c>
      <c r="C23" s="32">
        <v>0.2</v>
      </c>
      <c r="D23" s="34">
        <v>2</v>
      </c>
      <c r="E23" s="32">
        <v>0.3</v>
      </c>
      <c r="F23" s="14">
        <v>12.2</v>
      </c>
      <c r="G23" s="32">
        <v>0.2</v>
      </c>
      <c r="H23" s="33">
        <v>0.1</v>
      </c>
      <c r="I23" s="16">
        <v>0.17</v>
      </c>
      <c r="J23" s="49"/>
      <c r="K23" s="81">
        <v>2020</v>
      </c>
      <c r="L23" s="83">
        <v>0.1</v>
      </c>
      <c r="M23" s="19">
        <v>1.1000000000000001</v>
      </c>
      <c r="N23" s="20">
        <v>0.15</v>
      </c>
      <c r="O23" s="19">
        <v>22.5</v>
      </c>
      <c r="P23" s="20">
        <v>0.1</v>
      </c>
      <c r="Q23" s="21">
        <v>0.05</v>
      </c>
      <c r="R23" s="20">
        <v>0.27</v>
      </c>
      <c r="S23" s="76"/>
    </row>
    <row r="24" spans="1:19" ht="25.5" x14ac:dyDescent="0.25">
      <c r="A24" s="1"/>
      <c r="B24" s="66">
        <v>42901.46597222222</v>
      </c>
      <c r="C24" s="32">
        <v>0.2</v>
      </c>
      <c r="D24" s="34">
        <v>2</v>
      </c>
      <c r="E24" s="32">
        <v>0.2</v>
      </c>
      <c r="F24" s="14">
        <v>88</v>
      </c>
      <c r="G24" s="32">
        <v>0.2</v>
      </c>
      <c r="H24" s="33">
        <v>0.1</v>
      </c>
      <c r="I24" s="18">
        <v>0.95</v>
      </c>
      <c r="J24" s="49"/>
      <c r="K24" s="22" t="s">
        <v>10</v>
      </c>
      <c r="L24" s="22">
        <v>5</v>
      </c>
      <c r="M24" s="22">
        <v>10</v>
      </c>
      <c r="N24" s="22">
        <v>7</v>
      </c>
      <c r="O24" s="22">
        <v>190</v>
      </c>
      <c r="P24" s="22">
        <v>6</v>
      </c>
      <c r="Q24" s="22">
        <v>1.5</v>
      </c>
      <c r="R24" s="23" t="s">
        <v>12</v>
      </c>
      <c r="S24" s="76"/>
    </row>
    <row r="25" spans="1:19" x14ac:dyDescent="0.25">
      <c r="A25" s="1"/>
      <c r="B25" s="12">
        <v>43054.488888888889</v>
      </c>
      <c r="C25" s="32">
        <v>0.2</v>
      </c>
      <c r="D25" s="34">
        <v>2</v>
      </c>
      <c r="E25" s="32">
        <v>0.2</v>
      </c>
      <c r="F25" s="14">
        <v>78</v>
      </c>
      <c r="G25" s="32">
        <v>0.2</v>
      </c>
      <c r="H25" s="33">
        <v>0.1</v>
      </c>
      <c r="I25" s="16">
        <v>0.96</v>
      </c>
      <c r="J25" s="24"/>
      <c r="K25" s="35"/>
      <c r="L25" s="1"/>
      <c r="M25" s="1"/>
      <c r="N25" s="1"/>
      <c r="O25" s="1"/>
      <c r="P25" s="1"/>
      <c r="Q25" s="1"/>
      <c r="R25" s="1"/>
      <c r="S25" s="37"/>
    </row>
    <row r="26" spans="1:19" x14ac:dyDescent="0.25">
      <c r="A26" s="1"/>
      <c r="B26" s="12">
        <v>43195.464583333334</v>
      </c>
      <c r="C26" s="32">
        <v>0.2</v>
      </c>
      <c r="D26" s="34">
        <v>2</v>
      </c>
      <c r="E26" s="32">
        <v>0.2</v>
      </c>
      <c r="F26" s="14">
        <v>59.9</v>
      </c>
      <c r="G26" s="32">
        <v>0.2</v>
      </c>
      <c r="H26" s="33">
        <v>0.1</v>
      </c>
      <c r="I26" s="16">
        <v>0.39</v>
      </c>
      <c r="J26" s="1"/>
      <c r="K26" s="1" t="s">
        <v>14</v>
      </c>
      <c r="L26" s="1">
        <f t="shared" ref="L26:R26" si="0">COUNT(L7:L23)</f>
        <v>6</v>
      </c>
      <c r="M26" s="1">
        <f t="shared" si="0"/>
        <v>5</v>
      </c>
      <c r="N26" s="1">
        <f t="shared" si="0"/>
        <v>7</v>
      </c>
      <c r="O26" s="1">
        <f t="shared" si="0"/>
        <v>17</v>
      </c>
      <c r="P26" s="1">
        <f t="shared" si="0"/>
        <v>5</v>
      </c>
      <c r="Q26" s="1">
        <f t="shared" si="0"/>
        <v>5</v>
      </c>
      <c r="R26" s="1">
        <f t="shared" si="0"/>
        <v>17</v>
      </c>
      <c r="S26" s="1"/>
    </row>
    <row r="27" spans="1:19" x14ac:dyDescent="0.25">
      <c r="A27" s="1"/>
      <c r="B27" s="12">
        <v>43333.460416666669</v>
      </c>
      <c r="C27" s="26"/>
      <c r="D27" s="27"/>
      <c r="E27" s="32">
        <v>0.2</v>
      </c>
      <c r="F27" s="27">
        <v>35.4</v>
      </c>
      <c r="G27" s="26"/>
      <c r="H27" s="28"/>
      <c r="I27" s="16">
        <v>0.26</v>
      </c>
      <c r="J27" s="1"/>
      <c r="K27" s="1" t="s">
        <v>54</v>
      </c>
      <c r="L27" s="79">
        <f t="shared" ref="L27:R27" si="1">MIN(L7:L23)</f>
        <v>5.0000000000000001E-3</v>
      </c>
      <c r="M27" s="78">
        <f t="shared" si="1"/>
        <v>1</v>
      </c>
      <c r="N27" s="79">
        <f t="shared" si="1"/>
        <v>0.1</v>
      </c>
      <c r="O27" s="78">
        <f t="shared" si="1"/>
        <v>13.95</v>
      </c>
      <c r="P27" s="79">
        <f t="shared" si="1"/>
        <v>0.05</v>
      </c>
      <c r="Q27" s="79">
        <f t="shared" si="1"/>
        <v>0.01</v>
      </c>
      <c r="R27" s="79">
        <f t="shared" si="1"/>
        <v>0</v>
      </c>
      <c r="S27" s="52"/>
    </row>
    <row r="28" spans="1:19" x14ac:dyDescent="0.25">
      <c r="A28" s="1"/>
      <c r="B28" s="12">
        <v>43668.515277777777</v>
      </c>
      <c r="C28" s="32">
        <v>0.01</v>
      </c>
      <c r="D28" s="34">
        <v>2</v>
      </c>
      <c r="E28" s="32">
        <v>0.4</v>
      </c>
      <c r="F28" s="14">
        <v>41.1</v>
      </c>
      <c r="G28" s="32">
        <v>0.04</v>
      </c>
      <c r="H28" s="33">
        <v>0.02</v>
      </c>
      <c r="I28" s="16">
        <v>0.44</v>
      </c>
      <c r="J28" s="1"/>
      <c r="K28" s="1" t="s">
        <v>55</v>
      </c>
      <c r="L28" s="79">
        <f t="shared" ref="L28:R28" si="2">MAX(L7:L23)</f>
        <v>0.2</v>
      </c>
      <c r="M28" s="78">
        <f t="shared" si="2"/>
        <v>1.1000000000000001</v>
      </c>
      <c r="N28" s="79">
        <f t="shared" si="2"/>
        <v>0.6</v>
      </c>
      <c r="O28" s="78">
        <f t="shared" si="2"/>
        <v>83</v>
      </c>
      <c r="P28" s="79">
        <f t="shared" si="2"/>
        <v>0.1</v>
      </c>
      <c r="Q28" s="79">
        <f t="shared" si="2"/>
        <v>0.05</v>
      </c>
      <c r="R28" s="79">
        <f t="shared" si="2"/>
        <v>0.95</v>
      </c>
      <c r="S28" s="25"/>
    </row>
    <row r="29" spans="1:19" x14ac:dyDescent="0.25">
      <c r="A29" s="1"/>
      <c r="B29" s="12">
        <v>43780.496527777781</v>
      </c>
      <c r="C29" s="32">
        <v>0.01</v>
      </c>
      <c r="D29" s="34">
        <v>2</v>
      </c>
      <c r="E29" s="32">
        <v>0.4</v>
      </c>
      <c r="F29" s="14">
        <v>24.6</v>
      </c>
      <c r="G29" s="32">
        <v>0.15</v>
      </c>
      <c r="H29" s="33">
        <v>0.02</v>
      </c>
      <c r="I29" s="16">
        <v>0.33</v>
      </c>
      <c r="J29" s="1"/>
      <c r="K29" s="1" t="s">
        <v>15</v>
      </c>
      <c r="L29" s="25">
        <f t="shared" ref="L29:R29" si="3">MEDIAN(L7:L23)</f>
        <v>0.1</v>
      </c>
      <c r="M29" s="25">
        <f t="shared" si="3"/>
        <v>1</v>
      </c>
      <c r="N29" s="25">
        <f t="shared" si="3"/>
        <v>0.15</v>
      </c>
      <c r="O29" s="25">
        <f t="shared" si="3"/>
        <v>18.91</v>
      </c>
      <c r="P29" s="25">
        <f t="shared" si="3"/>
        <v>0.1</v>
      </c>
      <c r="Q29" s="25">
        <f t="shared" si="3"/>
        <v>0.05</v>
      </c>
      <c r="R29" s="25">
        <f t="shared" si="3"/>
        <v>0.1</v>
      </c>
      <c r="S29" s="25"/>
    </row>
    <row r="30" spans="1:19" x14ac:dyDescent="0.25">
      <c r="A30" s="1"/>
      <c r="B30" s="43">
        <v>43922.507638888892</v>
      </c>
      <c r="C30" s="44">
        <v>0.2</v>
      </c>
      <c r="D30" s="45">
        <v>2.2000000000000002</v>
      </c>
      <c r="E30" s="44">
        <v>0.3</v>
      </c>
      <c r="F30" s="46">
        <v>22.5</v>
      </c>
      <c r="G30" s="44">
        <v>0.2</v>
      </c>
      <c r="H30" s="47">
        <v>0.1</v>
      </c>
      <c r="I30" s="48">
        <v>0.27</v>
      </c>
      <c r="J30" s="1"/>
      <c r="K30" s="1" t="s">
        <v>56</v>
      </c>
      <c r="L30" s="25">
        <f t="shared" ref="L30:R30" si="4">_xlfn.VAR.P(L7:L23)</f>
        <v>3.1701388888888912E-3</v>
      </c>
      <c r="M30" s="25">
        <f t="shared" si="4"/>
        <v>1.6000000000000029E-3</v>
      </c>
      <c r="N30" s="25">
        <f t="shared" si="4"/>
        <v>2.6910204081632669E-2</v>
      </c>
      <c r="O30" s="25">
        <f t="shared" si="4"/>
        <v>282.25152802768173</v>
      </c>
      <c r="P30" s="84">
        <f t="shared" si="4"/>
        <v>3.9999999999999926E-4</v>
      </c>
      <c r="Q30" s="84">
        <f t="shared" si="4"/>
        <v>2.5599999999999983E-4</v>
      </c>
      <c r="R30" s="25">
        <f t="shared" si="4"/>
        <v>4.6881750865051898E-2</v>
      </c>
      <c r="S30" s="25"/>
    </row>
    <row r="31" spans="1:19" x14ac:dyDescent="0.25">
      <c r="A31" s="1"/>
      <c r="B31" s="36"/>
      <c r="C31" s="36"/>
      <c r="D31" s="36"/>
      <c r="E31" s="36"/>
      <c r="F31" s="36"/>
      <c r="G31" s="36"/>
      <c r="H31" s="36"/>
      <c r="I31" s="37"/>
      <c r="J31" s="1"/>
      <c r="K31" s="1" t="s">
        <v>57</v>
      </c>
      <c r="L31" s="25">
        <f t="shared" ref="L31:R31" si="5">_xlfn.STDEV.P(L7:L23)</f>
        <v>5.6303986438696246E-2</v>
      </c>
      <c r="M31" s="25">
        <f t="shared" si="5"/>
        <v>4.0000000000000036E-2</v>
      </c>
      <c r="N31" s="25">
        <f t="shared" si="5"/>
        <v>0.16404329941095636</v>
      </c>
      <c r="O31" s="25">
        <f t="shared" si="5"/>
        <v>16.800343092558609</v>
      </c>
      <c r="P31" s="25">
        <f t="shared" si="5"/>
        <v>1.9999999999999983E-2</v>
      </c>
      <c r="Q31" s="25">
        <f t="shared" si="5"/>
        <v>1.5999999999999993E-2</v>
      </c>
      <c r="R31" s="25">
        <f t="shared" si="5"/>
        <v>0.21652194083984166</v>
      </c>
      <c r="S31" s="40"/>
    </row>
    <row r="32" spans="1:19" x14ac:dyDescent="0.25">
      <c r="A32" s="38"/>
      <c r="J32" s="1"/>
      <c r="K32" s="1" t="s">
        <v>16</v>
      </c>
      <c r="L32" s="25">
        <f t="shared" ref="L32" si="6">_xlfn.CONFIDENCE.T(0.05,L31,L26)</f>
        <v>5.9087410036988038E-2</v>
      </c>
      <c r="M32" s="25">
        <f t="shared" ref="M32:R32" si="7">_xlfn.CONFIDENCE.T(0.05,M31,M26)</f>
        <v>4.9666559928150611E-2</v>
      </c>
      <c r="N32" s="25">
        <f t="shared" si="7"/>
        <v>0.15171474800028639</v>
      </c>
      <c r="O32" s="25">
        <f t="shared" si="7"/>
        <v>8.6379393555591708</v>
      </c>
      <c r="P32" s="25">
        <f t="shared" si="7"/>
        <v>2.483327996407526E-2</v>
      </c>
      <c r="Q32" s="25">
        <f t="shared" si="7"/>
        <v>1.9866623971260218E-2</v>
      </c>
      <c r="R32" s="25">
        <f t="shared" si="7"/>
        <v>0.11132530947840809</v>
      </c>
      <c r="S32" s="31"/>
    </row>
    <row r="33" spans="1:13" x14ac:dyDescent="0.25">
      <c r="A33" s="38"/>
      <c r="B33" s="38"/>
      <c r="C33" s="31"/>
      <c r="D33" s="31"/>
      <c r="E33" s="31"/>
      <c r="F33" s="31"/>
      <c r="G33" s="31"/>
      <c r="H33" s="31"/>
      <c r="I33" s="31"/>
      <c r="J33" s="1"/>
    </row>
    <row r="34" spans="1:13" x14ac:dyDescent="0.25">
      <c r="A34" s="61" t="s">
        <v>48</v>
      </c>
      <c r="B34" s="62"/>
      <c r="C34" s="63" t="s">
        <v>49</v>
      </c>
      <c r="D34" s="64"/>
      <c r="E34" s="63"/>
      <c r="F34" s="65"/>
      <c r="G34" s="64"/>
      <c r="H34" s="53"/>
      <c r="K34" s="69" t="s">
        <v>50</v>
      </c>
      <c r="L34" s="68"/>
      <c r="M34" s="68"/>
    </row>
    <row r="35" spans="1:13" x14ac:dyDescent="0.25">
      <c r="A35" s="61" t="s">
        <v>48</v>
      </c>
      <c r="B35" s="67"/>
      <c r="C35" s="72" t="s">
        <v>52</v>
      </c>
      <c r="D35" s="72"/>
      <c r="E35" s="72"/>
      <c r="F35" s="72"/>
      <c r="G35" s="72"/>
      <c r="H35" s="72"/>
      <c r="I35" s="72"/>
      <c r="J35" s="72"/>
      <c r="K35" s="1"/>
    </row>
    <row r="36" spans="1:13" x14ac:dyDescent="0.25">
      <c r="A36" s="38"/>
      <c r="B36" s="38"/>
      <c r="C36" s="72"/>
      <c r="D36" s="72"/>
      <c r="E36" s="72"/>
      <c r="F36" s="72"/>
      <c r="G36" s="72"/>
      <c r="H36" s="72"/>
      <c r="I36" s="72"/>
      <c r="J36" s="72"/>
      <c r="K36" s="1"/>
    </row>
    <row r="37" spans="1:13" x14ac:dyDescent="0.25">
      <c r="A37" s="1"/>
      <c r="B37" s="38"/>
      <c r="C37" s="38"/>
      <c r="D37" s="38"/>
      <c r="E37" s="38"/>
      <c r="F37" s="38"/>
      <c r="G37" s="38"/>
      <c r="H37" s="38"/>
      <c r="I37" s="38"/>
      <c r="J37" s="1"/>
      <c r="K37" s="1"/>
    </row>
    <row r="38" spans="1:13" x14ac:dyDescent="0.25">
      <c r="A38" s="1"/>
      <c r="B38" s="88" t="s">
        <v>11</v>
      </c>
      <c r="C38" s="88"/>
      <c r="D38" s="88"/>
      <c r="E38" s="39"/>
      <c r="F38" s="39"/>
      <c r="G38" s="39"/>
      <c r="H38" s="39"/>
      <c r="I38" s="39"/>
      <c r="J38" s="1"/>
    </row>
    <row r="39" spans="1:13" x14ac:dyDescent="0.25">
      <c r="G39" s="85"/>
      <c r="H39" s="85"/>
      <c r="I39" s="85"/>
    </row>
    <row r="40" spans="1:13" x14ac:dyDescent="0.25">
      <c r="G40" s="85"/>
      <c r="H40" s="35"/>
      <c r="I40" s="85"/>
    </row>
    <row r="41" spans="1:13" x14ac:dyDescent="0.25">
      <c r="G41" s="85"/>
      <c r="H41" s="86"/>
      <c r="I41" s="85"/>
    </row>
    <row r="42" spans="1:13" x14ac:dyDescent="0.25">
      <c r="G42" s="85"/>
      <c r="H42" s="85"/>
      <c r="I42" s="85"/>
    </row>
    <row r="43" spans="1:13" x14ac:dyDescent="0.25">
      <c r="G43" s="85"/>
      <c r="H43" s="85"/>
      <c r="I43" s="85"/>
    </row>
  </sheetData>
  <mergeCells count="11">
    <mergeCell ref="L3:R3"/>
    <mergeCell ref="E3:F3"/>
    <mergeCell ref="H3:I3"/>
    <mergeCell ref="B38:D38"/>
    <mergeCell ref="L6:N6"/>
    <mergeCell ref="P6:Q6"/>
    <mergeCell ref="K5:K6"/>
    <mergeCell ref="B5:B7"/>
    <mergeCell ref="C5:I5"/>
    <mergeCell ref="C7:E7"/>
    <mergeCell ref="G7:H7"/>
  </mergeCells>
  <pageMargins left="0.70866141732283472" right="0.70866141732283472" top="0.55118110236220474" bottom="0.55118110236220474" header="0" footer="0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8"/>
  <sheetViews>
    <sheetView workbookViewId="0">
      <selection activeCell="L14" sqref="L14"/>
    </sheetView>
  </sheetViews>
  <sheetFormatPr defaultRowHeight="15" x14ac:dyDescent="0.25"/>
  <cols>
    <col min="1" max="1" width="15" customWidth="1"/>
    <col min="2" max="2" width="10.5703125" customWidth="1"/>
    <col min="3" max="3" width="9.85546875" customWidth="1"/>
    <col min="6" max="6" width="11.7109375" customWidth="1"/>
    <col min="7" max="7" width="10.7109375" customWidth="1"/>
    <col min="8" max="8" width="11.140625" customWidth="1"/>
    <col min="9" max="9" width="11.85546875" customWidth="1"/>
  </cols>
  <sheetData>
    <row r="1" spans="1:9" x14ac:dyDescent="0.25">
      <c r="A1" s="53" t="s">
        <v>20</v>
      </c>
      <c r="B1" s="53"/>
      <c r="C1" s="53"/>
      <c r="D1" s="53"/>
      <c r="E1" s="53"/>
      <c r="F1" s="53"/>
      <c r="G1" s="53"/>
      <c r="H1" s="53"/>
      <c r="I1" s="53"/>
    </row>
    <row r="2" spans="1:9" ht="15.75" thickBot="1" x14ac:dyDescent="0.3">
      <c r="A2" s="53"/>
      <c r="B2" s="53"/>
      <c r="C2" s="53"/>
      <c r="D2" s="53"/>
      <c r="E2" s="53"/>
      <c r="F2" s="53"/>
      <c r="G2" s="53"/>
      <c r="H2" s="53"/>
      <c r="I2" s="53"/>
    </row>
    <row r="3" spans="1:9" x14ac:dyDescent="0.25">
      <c r="A3" s="54" t="s">
        <v>21</v>
      </c>
      <c r="B3" s="54"/>
      <c r="C3" s="53"/>
      <c r="D3" s="53"/>
      <c r="E3" s="53"/>
      <c r="F3" s="53"/>
      <c r="G3" s="53"/>
      <c r="H3" s="53"/>
      <c r="I3" s="53"/>
    </row>
    <row r="4" spans="1:9" x14ac:dyDescent="0.25">
      <c r="A4" s="55" t="s">
        <v>22</v>
      </c>
      <c r="B4" s="58">
        <v>0.40688559388674317</v>
      </c>
      <c r="C4" s="53"/>
      <c r="D4" s="53"/>
      <c r="E4" s="53"/>
      <c r="F4" s="53"/>
      <c r="G4" s="53"/>
      <c r="H4" s="53"/>
      <c r="I4" s="53"/>
    </row>
    <row r="5" spans="1:9" x14ac:dyDescent="0.25">
      <c r="A5" s="55" t="s">
        <v>23</v>
      </c>
      <c r="B5" s="58">
        <v>0.16555588651256767</v>
      </c>
      <c r="C5" s="53"/>
      <c r="D5" s="53"/>
      <c r="E5" s="53"/>
      <c r="F5" s="53"/>
      <c r="G5" s="53"/>
      <c r="H5" s="53"/>
      <c r="I5" s="53"/>
    </row>
    <row r="6" spans="1:9" x14ac:dyDescent="0.25">
      <c r="A6" s="55" t="s">
        <v>24</v>
      </c>
      <c r="B6" s="58">
        <v>0.10595273554917964</v>
      </c>
      <c r="C6" s="53"/>
      <c r="D6" s="53"/>
      <c r="E6" s="53"/>
      <c r="F6" s="53"/>
      <c r="G6" s="53"/>
      <c r="H6" s="53"/>
      <c r="I6" s="53"/>
    </row>
    <row r="7" spans="1:9" x14ac:dyDescent="0.25">
      <c r="A7" s="55" t="s">
        <v>25</v>
      </c>
      <c r="B7" s="58">
        <v>16.877633346774104</v>
      </c>
      <c r="C7" s="53"/>
      <c r="D7" s="53"/>
      <c r="E7" s="53"/>
      <c r="F7" s="53"/>
      <c r="G7" s="53"/>
      <c r="H7" s="53"/>
      <c r="I7" s="53"/>
    </row>
    <row r="8" spans="1:9" ht="15.75" thickBot="1" x14ac:dyDescent="0.3">
      <c r="A8" s="56" t="s">
        <v>26</v>
      </c>
      <c r="B8" s="56">
        <v>16</v>
      </c>
      <c r="C8" s="53"/>
      <c r="D8" s="53"/>
      <c r="E8" s="53"/>
      <c r="F8" s="53"/>
      <c r="G8" s="53"/>
      <c r="H8" s="53"/>
      <c r="I8" s="53"/>
    </row>
    <row r="9" spans="1:9" x14ac:dyDescent="0.25">
      <c r="A9" s="53"/>
      <c r="B9" s="53"/>
      <c r="C9" s="53"/>
      <c r="D9" s="53"/>
      <c r="E9" s="53"/>
      <c r="F9" s="53"/>
      <c r="G9" s="53"/>
      <c r="H9" s="53"/>
      <c r="I9" s="53"/>
    </row>
    <row r="10" spans="1:9" ht="15.75" thickBot="1" x14ac:dyDescent="0.3">
      <c r="A10" s="53" t="s">
        <v>27</v>
      </c>
      <c r="B10" s="53"/>
      <c r="C10" s="53"/>
      <c r="D10" s="53"/>
      <c r="E10" s="53"/>
      <c r="F10" s="53"/>
      <c r="G10" s="53"/>
      <c r="H10" s="53"/>
      <c r="I10" s="53"/>
    </row>
    <row r="11" spans="1:9" x14ac:dyDescent="0.25">
      <c r="A11" s="57"/>
      <c r="B11" s="57" t="s">
        <v>32</v>
      </c>
      <c r="C11" s="57" t="s">
        <v>33</v>
      </c>
      <c r="D11" s="57" t="s">
        <v>34</v>
      </c>
      <c r="E11" s="57" t="s">
        <v>35</v>
      </c>
      <c r="F11" s="57" t="s">
        <v>36</v>
      </c>
      <c r="G11" s="53"/>
      <c r="H11" s="53"/>
      <c r="I11" s="53"/>
    </row>
    <row r="12" spans="1:9" x14ac:dyDescent="0.25">
      <c r="A12" s="55" t="s">
        <v>28</v>
      </c>
      <c r="B12" s="55">
        <v>1</v>
      </c>
      <c r="C12" s="58">
        <v>791.22227156602321</v>
      </c>
      <c r="D12" s="58">
        <v>791.22227156602321</v>
      </c>
      <c r="E12" s="58">
        <v>2.7776364812367462</v>
      </c>
      <c r="F12" s="58">
        <v>0.11779554990215306</v>
      </c>
      <c r="G12" s="53"/>
      <c r="H12" s="53"/>
      <c r="I12" s="53"/>
    </row>
    <row r="13" spans="1:9" x14ac:dyDescent="0.25">
      <c r="A13" s="55" t="s">
        <v>29</v>
      </c>
      <c r="B13" s="55">
        <v>14</v>
      </c>
      <c r="C13" s="58">
        <v>3987.9631034339768</v>
      </c>
      <c r="D13" s="58">
        <v>284.8545073881412</v>
      </c>
      <c r="E13" s="58"/>
      <c r="F13" s="58"/>
      <c r="G13" s="53"/>
      <c r="H13" s="53"/>
      <c r="I13" s="53"/>
    </row>
    <row r="14" spans="1:9" ht="15.75" thickBot="1" x14ac:dyDescent="0.3">
      <c r="A14" s="56" t="s">
        <v>30</v>
      </c>
      <c r="B14" s="56">
        <v>15</v>
      </c>
      <c r="C14" s="59">
        <v>4779.185375</v>
      </c>
      <c r="D14" s="59"/>
      <c r="E14" s="59"/>
      <c r="F14" s="59"/>
      <c r="G14" s="53"/>
      <c r="H14" s="53"/>
      <c r="I14" s="53"/>
    </row>
    <row r="15" spans="1:9" ht="15.75" thickBot="1" x14ac:dyDescent="0.3">
      <c r="A15" s="53"/>
      <c r="B15" s="53"/>
      <c r="C15" s="53"/>
      <c r="D15" s="53"/>
      <c r="E15" s="53"/>
      <c r="F15" s="53"/>
      <c r="G15" s="53"/>
      <c r="H15" s="53"/>
      <c r="I15" s="53"/>
    </row>
    <row r="16" spans="1:9" x14ac:dyDescent="0.25">
      <c r="A16" s="57"/>
      <c r="B16" s="57" t="s">
        <v>37</v>
      </c>
      <c r="C16" s="57" t="s">
        <v>25</v>
      </c>
      <c r="D16" s="57" t="s">
        <v>38</v>
      </c>
      <c r="E16" s="57" t="s">
        <v>39</v>
      </c>
      <c r="F16" s="57" t="s">
        <v>40</v>
      </c>
      <c r="G16" s="57" t="s">
        <v>41</v>
      </c>
      <c r="H16" s="57" t="s">
        <v>42</v>
      </c>
      <c r="I16" s="57" t="s">
        <v>43</v>
      </c>
    </row>
    <row r="17" spans="1:9" x14ac:dyDescent="0.25">
      <c r="A17" s="55" t="s">
        <v>31</v>
      </c>
      <c r="B17" s="58">
        <v>-1459.67176363872</v>
      </c>
      <c r="C17" s="58">
        <v>890.53795353293606</v>
      </c>
      <c r="D17" s="58">
        <v>-1.6390898982439999</v>
      </c>
      <c r="E17" s="58">
        <v>0.12346384145354763</v>
      </c>
      <c r="F17" s="58">
        <v>-3369.6857114617255</v>
      </c>
      <c r="G17" s="58">
        <v>450.34218418428554</v>
      </c>
      <c r="H17" s="58">
        <v>-3369.6857114617255</v>
      </c>
      <c r="I17" s="58">
        <v>450.34218418428554</v>
      </c>
    </row>
    <row r="18" spans="1:9" ht="15.75" thickBot="1" x14ac:dyDescent="0.3">
      <c r="A18" s="56">
        <v>1990</v>
      </c>
      <c r="B18" s="59">
        <v>0.73947648049760284</v>
      </c>
      <c r="C18" s="59">
        <v>0.44369717315971952</v>
      </c>
      <c r="D18" s="59">
        <v>1.6666242771652964</v>
      </c>
      <c r="E18" s="59">
        <v>0.11779554990215284</v>
      </c>
      <c r="F18" s="59">
        <v>-0.21215930996212451</v>
      </c>
      <c r="G18" s="59">
        <v>1.6911122709573303</v>
      </c>
      <c r="H18" s="59">
        <v>-0.21215930996212451</v>
      </c>
      <c r="I18" s="59">
        <v>1.6911122709573303</v>
      </c>
    </row>
    <row r="19" spans="1:9" x14ac:dyDescent="0.25">
      <c r="A19" s="53"/>
      <c r="B19" s="53"/>
      <c r="C19" s="53"/>
      <c r="D19" s="53"/>
      <c r="E19" s="53"/>
      <c r="F19" s="53"/>
      <c r="G19" s="53"/>
      <c r="H19" s="53"/>
      <c r="I19" s="53"/>
    </row>
    <row r="20" spans="1:9" x14ac:dyDescent="0.25">
      <c r="A20" s="53" t="s">
        <v>44</v>
      </c>
      <c r="B20" s="53"/>
      <c r="C20" s="53"/>
      <c r="D20" s="53"/>
      <c r="E20" s="53"/>
      <c r="F20" s="53"/>
      <c r="G20" s="53"/>
      <c r="H20" s="53"/>
      <c r="I20" s="53"/>
    </row>
    <row r="21" spans="1:9" ht="15.75" thickBot="1" x14ac:dyDescent="0.3">
      <c r="A21" s="53"/>
      <c r="B21" s="53"/>
      <c r="C21" s="53"/>
      <c r="D21" s="53"/>
      <c r="E21" s="53"/>
      <c r="F21" s="53"/>
      <c r="G21" s="53"/>
      <c r="H21" s="53"/>
      <c r="I21" s="53"/>
    </row>
    <row r="22" spans="1:9" x14ac:dyDescent="0.25">
      <c r="A22" s="57" t="s">
        <v>45</v>
      </c>
      <c r="B22" s="57" t="s">
        <v>46</v>
      </c>
      <c r="C22" s="57" t="s">
        <v>47</v>
      </c>
      <c r="D22" s="53"/>
      <c r="E22" s="53"/>
      <c r="F22" s="53"/>
      <c r="G22" s="53"/>
      <c r="H22" s="53"/>
      <c r="I22" s="53"/>
    </row>
    <row r="23" spans="1:9" x14ac:dyDescent="0.25">
      <c r="A23" s="55">
        <v>1</v>
      </c>
      <c r="B23" s="58">
        <v>12.625909032007257</v>
      </c>
      <c r="C23" s="58">
        <v>9.3740909679927427</v>
      </c>
      <c r="D23" s="53"/>
      <c r="E23" s="53"/>
      <c r="F23" s="53"/>
      <c r="G23" s="53"/>
      <c r="H23" s="53"/>
      <c r="I23" s="53"/>
    </row>
    <row r="24" spans="1:9" x14ac:dyDescent="0.25">
      <c r="A24" s="55">
        <v>2</v>
      </c>
      <c r="B24" s="58">
        <v>14.104861993002487</v>
      </c>
      <c r="C24" s="58">
        <v>8.895138006997513</v>
      </c>
      <c r="D24" s="53"/>
      <c r="E24" s="53"/>
      <c r="F24" s="53"/>
      <c r="G24" s="53"/>
      <c r="H24" s="53"/>
      <c r="I24" s="53"/>
    </row>
    <row r="25" spans="1:9" x14ac:dyDescent="0.25">
      <c r="A25" s="55">
        <v>3</v>
      </c>
      <c r="B25" s="58">
        <v>15.583814953997717</v>
      </c>
      <c r="C25" s="58">
        <v>2.4161850460022833</v>
      </c>
      <c r="D25" s="53"/>
      <c r="E25" s="53"/>
      <c r="F25" s="53"/>
      <c r="G25" s="53"/>
      <c r="H25" s="53"/>
      <c r="I25" s="53"/>
    </row>
    <row r="26" spans="1:9" x14ac:dyDescent="0.25">
      <c r="A26" s="55">
        <v>4</v>
      </c>
      <c r="B26" s="58">
        <v>19.281197356485791</v>
      </c>
      <c r="C26" s="58">
        <v>-2.2811973564857908</v>
      </c>
      <c r="D26" s="53"/>
      <c r="E26" s="53"/>
      <c r="F26" s="53"/>
      <c r="G26" s="53"/>
      <c r="H26" s="53"/>
      <c r="I26" s="53"/>
    </row>
    <row r="27" spans="1:9" x14ac:dyDescent="0.25">
      <c r="A27" s="55">
        <v>5</v>
      </c>
      <c r="B27" s="58">
        <v>20.020673836983178</v>
      </c>
      <c r="C27" s="58">
        <v>-1.0206738369831783</v>
      </c>
      <c r="D27" s="53"/>
      <c r="E27" s="53"/>
      <c r="F27" s="53"/>
      <c r="G27" s="53"/>
      <c r="H27" s="53"/>
      <c r="I27" s="53"/>
    </row>
    <row r="28" spans="1:9" x14ac:dyDescent="0.25">
      <c r="A28" s="55">
        <v>6</v>
      </c>
      <c r="B28" s="58">
        <v>20.760150317480793</v>
      </c>
      <c r="C28" s="58">
        <v>-6.7601503174807931</v>
      </c>
      <c r="D28" s="53"/>
      <c r="E28" s="53"/>
      <c r="F28" s="53"/>
      <c r="G28" s="53"/>
      <c r="H28" s="53"/>
      <c r="I28" s="53"/>
    </row>
    <row r="29" spans="1:9" x14ac:dyDescent="0.25">
      <c r="A29" s="55">
        <v>7</v>
      </c>
      <c r="B29" s="58">
        <v>21.499626797978408</v>
      </c>
      <c r="C29" s="58">
        <v>-6.4996267979784079</v>
      </c>
      <c r="D29" s="53"/>
      <c r="E29" s="53"/>
      <c r="F29" s="53"/>
      <c r="G29" s="53"/>
      <c r="H29" s="53"/>
      <c r="I29" s="53"/>
    </row>
    <row r="30" spans="1:9" x14ac:dyDescent="0.25">
      <c r="A30" s="55">
        <v>8</v>
      </c>
      <c r="B30" s="58">
        <v>22.239103278476023</v>
      </c>
      <c r="C30" s="58">
        <v>-7.2391032784760228</v>
      </c>
      <c r="D30" s="53"/>
      <c r="E30" s="53"/>
      <c r="F30" s="53"/>
      <c r="G30" s="53"/>
      <c r="H30" s="53"/>
      <c r="I30" s="53"/>
    </row>
    <row r="31" spans="1:9" x14ac:dyDescent="0.25">
      <c r="A31" s="55">
        <v>9</v>
      </c>
      <c r="B31" s="58">
        <v>23.718056239471252</v>
      </c>
      <c r="C31" s="58">
        <v>-8.5180562394712531</v>
      </c>
      <c r="D31" s="53"/>
      <c r="E31" s="53"/>
      <c r="F31" s="53"/>
      <c r="G31" s="53"/>
      <c r="H31" s="53"/>
      <c r="I31" s="53"/>
    </row>
    <row r="32" spans="1:9" x14ac:dyDescent="0.25">
      <c r="A32" s="55">
        <v>10</v>
      </c>
      <c r="B32" s="58">
        <v>28.894391602954556</v>
      </c>
      <c r="C32" s="58">
        <v>-13.894391602954556</v>
      </c>
      <c r="D32" s="53"/>
      <c r="E32" s="53"/>
      <c r="F32" s="53"/>
      <c r="G32" s="53"/>
      <c r="H32" s="53"/>
      <c r="I32" s="53"/>
    </row>
    <row r="33" spans="1:9" x14ac:dyDescent="0.25">
      <c r="A33" s="55">
        <v>11</v>
      </c>
      <c r="B33" s="58">
        <v>30.373344563949786</v>
      </c>
      <c r="C33" s="58">
        <v>-11.463344563949786</v>
      </c>
      <c r="D33" s="53"/>
      <c r="E33" s="53"/>
      <c r="F33" s="53"/>
      <c r="G33" s="53"/>
      <c r="H33" s="53"/>
      <c r="I33" s="53"/>
    </row>
    <row r="34" spans="1:9" x14ac:dyDescent="0.25">
      <c r="A34" s="55">
        <v>12</v>
      </c>
      <c r="B34" s="58">
        <v>31.112821044447401</v>
      </c>
      <c r="C34" s="58">
        <v>-17.162821044447401</v>
      </c>
      <c r="D34" s="53"/>
      <c r="E34" s="53"/>
      <c r="F34" s="53"/>
      <c r="G34" s="53"/>
      <c r="H34" s="53"/>
      <c r="I34" s="53"/>
    </row>
    <row r="35" spans="1:9" x14ac:dyDescent="0.25">
      <c r="A35" s="55">
        <v>13</v>
      </c>
      <c r="B35" s="58">
        <v>31.852297524945016</v>
      </c>
      <c r="C35" s="58">
        <v>51.147702475054984</v>
      </c>
      <c r="D35" s="53"/>
      <c r="E35" s="53"/>
      <c r="F35" s="53"/>
      <c r="G35" s="53"/>
      <c r="H35" s="53"/>
      <c r="I35" s="53"/>
    </row>
    <row r="36" spans="1:9" x14ac:dyDescent="0.25">
      <c r="A36" s="55">
        <v>14</v>
      </c>
      <c r="B36" s="58">
        <v>32.59177400544263</v>
      </c>
      <c r="C36" s="58">
        <v>15.058225994557368</v>
      </c>
      <c r="D36" s="53"/>
      <c r="E36" s="53"/>
      <c r="F36" s="53"/>
      <c r="G36" s="53"/>
      <c r="H36" s="53"/>
      <c r="I36" s="53"/>
    </row>
    <row r="37" spans="1:9" x14ac:dyDescent="0.25">
      <c r="A37" s="55">
        <v>15</v>
      </c>
      <c r="B37" s="58">
        <v>33.331250485940245</v>
      </c>
      <c r="C37" s="58">
        <v>-0.48125048594024378</v>
      </c>
      <c r="D37" s="53"/>
      <c r="E37" s="53"/>
      <c r="F37" s="53"/>
      <c r="G37" s="53"/>
      <c r="H37" s="53"/>
      <c r="I37" s="53"/>
    </row>
    <row r="38" spans="1:9" ht="15.75" thickBot="1" x14ac:dyDescent="0.3">
      <c r="A38" s="56">
        <v>16</v>
      </c>
      <c r="B38" s="59">
        <v>34.070726966437633</v>
      </c>
      <c r="C38" s="59">
        <v>-11.570726966437633</v>
      </c>
      <c r="D38" s="53"/>
      <c r="E38" s="53"/>
      <c r="F38" s="53"/>
      <c r="G38" s="53"/>
      <c r="H38" s="53"/>
      <c r="I38" s="53"/>
    </row>
  </sheetData>
  <pageMargins left="0.70866141732283472" right="0.70866141732283472" top="0.35433070866141736" bottom="0.35433070866141736" header="0" footer="0"/>
  <pageSetup paperSize="9" scale="9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8"/>
  <sheetViews>
    <sheetView workbookViewId="0">
      <selection activeCell="F25" sqref="F25"/>
    </sheetView>
  </sheetViews>
  <sheetFormatPr defaultRowHeight="15" x14ac:dyDescent="0.25"/>
  <cols>
    <col min="1" max="1" width="15" customWidth="1"/>
    <col min="2" max="2" width="11.28515625" customWidth="1"/>
    <col min="3" max="3" width="13.28515625" customWidth="1"/>
    <col min="4" max="4" width="9.42578125" bestFit="1" customWidth="1"/>
    <col min="5" max="5" width="10.140625" customWidth="1"/>
    <col min="6" max="6" width="11.5703125" customWidth="1"/>
    <col min="7" max="7" width="9.42578125" customWidth="1"/>
    <col min="8" max="8" width="11.85546875" customWidth="1"/>
    <col min="9" max="9" width="11.28515625" customWidth="1"/>
  </cols>
  <sheetData>
    <row r="1" spans="1:9" x14ac:dyDescent="0.25">
      <c r="A1" s="53" t="s">
        <v>20</v>
      </c>
      <c r="B1" s="53"/>
      <c r="C1" s="53"/>
      <c r="D1" s="53"/>
      <c r="E1" s="53"/>
      <c r="F1" s="53"/>
      <c r="G1" s="53"/>
      <c r="H1" s="53"/>
      <c r="I1" s="53"/>
    </row>
    <row r="2" spans="1:9" ht="15.75" thickBot="1" x14ac:dyDescent="0.3">
      <c r="A2" s="53"/>
      <c r="B2" s="53"/>
      <c r="C2" s="53"/>
      <c r="D2" s="53"/>
      <c r="E2" s="53"/>
      <c r="F2" s="53"/>
      <c r="G2" s="53"/>
      <c r="H2" s="53"/>
      <c r="I2" s="53"/>
    </row>
    <row r="3" spans="1:9" x14ac:dyDescent="0.25">
      <c r="A3" s="54" t="s">
        <v>21</v>
      </c>
      <c r="B3" s="54"/>
      <c r="C3" s="53"/>
      <c r="D3" s="53"/>
      <c r="E3" s="53"/>
      <c r="F3" s="53"/>
      <c r="G3" s="53"/>
      <c r="H3" s="53"/>
      <c r="I3" s="53"/>
    </row>
    <row r="4" spans="1:9" x14ac:dyDescent="0.25">
      <c r="A4" s="55" t="s">
        <v>22</v>
      </c>
      <c r="B4" s="58">
        <v>0.54976276378651689</v>
      </c>
      <c r="C4" s="53"/>
      <c r="D4" s="53"/>
      <c r="E4" s="53"/>
      <c r="F4" s="53"/>
      <c r="G4" s="53"/>
      <c r="H4" s="53"/>
      <c r="I4" s="53"/>
    </row>
    <row r="5" spans="1:9" x14ac:dyDescent="0.25">
      <c r="A5" s="55" t="s">
        <v>23</v>
      </c>
      <c r="B5" s="58">
        <v>0.30223909644618963</v>
      </c>
      <c r="C5" s="53"/>
      <c r="D5" s="53"/>
      <c r="E5" s="53"/>
      <c r="F5" s="53"/>
      <c r="G5" s="53"/>
      <c r="H5" s="53"/>
      <c r="I5" s="53"/>
    </row>
    <row r="6" spans="1:9" x14ac:dyDescent="0.25">
      <c r="A6" s="55" t="s">
        <v>24</v>
      </c>
      <c r="B6" s="58">
        <v>0.25239903190663171</v>
      </c>
      <c r="C6" s="53"/>
      <c r="D6" s="53"/>
      <c r="E6" s="53"/>
      <c r="F6" s="53"/>
      <c r="G6" s="53"/>
      <c r="H6" s="53"/>
      <c r="I6" s="53"/>
    </row>
    <row r="7" spans="1:9" x14ac:dyDescent="0.25">
      <c r="A7" s="55" t="s">
        <v>25</v>
      </c>
      <c r="B7" s="58">
        <v>0.19460874802393721</v>
      </c>
      <c r="C7" s="53"/>
      <c r="D7" s="53"/>
      <c r="E7" s="53"/>
      <c r="F7" s="53"/>
      <c r="G7" s="53"/>
      <c r="H7" s="53"/>
      <c r="I7" s="53"/>
    </row>
    <row r="8" spans="1:9" ht="15.75" thickBot="1" x14ac:dyDescent="0.3">
      <c r="A8" s="56" t="s">
        <v>26</v>
      </c>
      <c r="B8" s="56">
        <v>16</v>
      </c>
      <c r="C8" s="53"/>
      <c r="D8" s="53"/>
      <c r="E8" s="53"/>
      <c r="F8" s="53"/>
      <c r="G8" s="53"/>
      <c r="H8" s="53"/>
      <c r="I8" s="53"/>
    </row>
    <row r="9" spans="1:9" x14ac:dyDescent="0.25">
      <c r="A9" s="53"/>
      <c r="B9" s="53"/>
      <c r="C9" s="53"/>
      <c r="D9" s="53"/>
      <c r="E9" s="53"/>
      <c r="F9" s="53"/>
      <c r="G9" s="53"/>
      <c r="H9" s="53"/>
      <c r="I9" s="53"/>
    </row>
    <row r="10" spans="1:9" ht="15.75" thickBot="1" x14ac:dyDescent="0.3">
      <c r="A10" s="53" t="s">
        <v>27</v>
      </c>
      <c r="B10" s="53"/>
      <c r="C10" s="53"/>
      <c r="D10" s="53"/>
      <c r="E10" s="53"/>
      <c r="F10" s="53"/>
      <c r="G10" s="53"/>
      <c r="H10" s="53"/>
      <c r="I10" s="53"/>
    </row>
    <row r="11" spans="1:9" x14ac:dyDescent="0.25">
      <c r="A11" s="57"/>
      <c r="B11" s="57" t="s">
        <v>32</v>
      </c>
      <c r="C11" s="57" t="s">
        <v>33</v>
      </c>
      <c r="D11" s="57" t="s">
        <v>34</v>
      </c>
      <c r="E11" s="57" t="s">
        <v>35</v>
      </c>
      <c r="F11" s="57" t="s">
        <v>36</v>
      </c>
      <c r="G11" s="53"/>
      <c r="H11" s="53"/>
      <c r="I11" s="53"/>
    </row>
    <row r="12" spans="1:9" x14ac:dyDescent="0.25">
      <c r="A12" s="55" t="s">
        <v>28</v>
      </c>
      <c r="B12" s="55">
        <v>1</v>
      </c>
      <c r="C12" s="58">
        <v>0.22966603019577991</v>
      </c>
      <c r="D12" s="58">
        <v>0.22966603019577991</v>
      </c>
      <c r="E12" s="58">
        <v>6.0641794756566485</v>
      </c>
      <c r="F12" s="58">
        <v>2.7374175420403015E-2</v>
      </c>
      <c r="G12" s="53"/>
      <c r="H12" s="53"/>
      <c r="I12" s="53"/>
    </row>
    <row r="13" spans="1:9" x14ac:dyDescent="0.25">
      <c r="A13" s="55" t="s">
        <v>29</v>
      </c>
      <c r="B13" s="55">
        <v>14</v>
      </c>
      <c r="C13" s="58">
        <v>0.53021590730421997</v>
      </c>
      <c r="D13" s="58">
        <v>3.7872564807444282E-2</v>
      </c>
      <c r="E13" s="58"/>
      <c r="F13" s="58"/>
      <c r="G13" s="53"/>
      <c r="H13" s="53"/>
      <c r="I13" s="53"/>
    </row>
    <row r="14" spans="1:9" ht="15.75" thickBot="1" x14ac:dyDescent="0.3">
      <c r="A14" s="56" t="s">
        <v>30</v>
      </c>
      <c r="B14" s="56">
        <v>15</v>
      </c>
      <c r="C14" s="59">
        <v>0.75988193749999988</v>
      </c>
      <c r="D14" s="59"/>
      <c r="E14" s="59"/>
      <c r="F14" s="59"/>
      <c r="G14" s="53"/>
      <c r="H14" s="53"/>
      <c r="I14" s="53"/>
    </row>
    <row r="15" spans="1:9" ht="15.75" thickBot="1" x14ac:dyDescent="0.3">
      <c r="A15" s="53"/>
      <c r="B15" s="53"/>
      <c r="C15" s="53"/>
      <c r="D15" s="53"/>
      <c r="E15" s="53"/>
      <c r="F15" s="53"/>
      <c r="G15" s="53"/>
      <c r="H15" s="53"/>
      <c r="I15" s="53"/>
    </row>
    <row r="16" spans="1:9" x14ac:dyDescent="0.25">
      <c r="A16" s="57"/>
      <c r="B16" s="57" t="s">
        <v>37</v>
      </c>
      <c r="C16" s="57" t="s">
        <v>25</v>
      </c>
      <c r="D16" s="57" t="s">
        <v>38</v>
      </c>
      <c r="E16" s="57" t="s">
        <v>39</v>
      </c>
      <c r="F16" s="57" t="s">
        <v>40</v>
      </c>
      <c r="G16" s="57" t="s">
        <v>41</v>
      </c>
      <c r="H16" s="57" t="s">
        <v>42</v>
      </c>
      <c r="I16" s="57" t="s">
        <v>43</v>
      </c>
    </row>
    <row r="17" spans="1:9" x14ac:dyDescent="0.25">
      <c r="A17" s="55" t="s">
        <v>31</v>
      </c>
      <c r="B17" s="70">
        <v>-25.087685456351782</v>
      </c>
      <c r="C17" s="70">
        <v>10.268411017352067</v>
      </c>
      <c r="D17" s="70">
        <v>-2.4431906177068075</v>
      </c>
      <c r="E17" s="70">
        <v>2.8413525326099056E-2</v>
      </c>
      <c r="F17" s="70">
        <v>-47.111236712437012</v>
      </c>
      <c r="G17" s="70">
        <v>-3.064134200266551</v>
      </c>
      <c r="H17" s="70">
        <v>-47.111236712437012</v>
      </c>
      <c r="I17" s="70">
        <v>-3.064134200266551</v>
      </c>
    </row>
    <row r="18" spans="1:9" ht="15.75" thickBot="1" x14ac:dyDescent="0.3">
      <c r="A18" s="56">
        <v>1990</v>
      </c>
      <c r="B18" s="71">
        <v>1.2598635048162068E-2</v>
      </c>
      <c r="C18" s="71">
        <v>5.1160817157387198E-3</v>
      </c>
      <c r="D18" s="71">
        <v>2.4625554766657847</v>
      </c>
      <c r="E18" s="71">
        <v>2.7374175420402987E-2</v>
      </c>
      <c r="F18" s="71">
        <v>1.6257310899459813E-3</v>
      </c>
      <c r="G18" s="71">
        <v>2.3571539006378157E-2</v>
      </c>
      <c r="H18" s="71">
        <v>1.6257310899459813E-3</v>
      </c>
      <c r="I18" s="71">
        <v>2.3571539006378157E-2</v>
      </c>
    </row>
    <row r="19" spans="1:9" x14ac:dyDescent="0.25">
      <c r="A19" s="53"/>
      <c r="B19" s="53"/>
      <c r="C19" s="53"/>
      <c r="D19" s="53"/>
      <c r="E19" s="53"/>
      <c r="F19" s="53"/>
      <c r="G19" s="53"/>
      <c r="H19" s="53"/>
      <c r="I19" s="53"/>
    </row>
    <row r="20" spans="1:9" x14ac:dyDescent="0.25">
      <c r="A20" s="53" t="s">
        <v>44</v>
      </c>
      <c r="B20" s="53"/>
      <c r="C20" s="53"/>
      <c r="D20" s="53"/>
      <c r="E20" s="53"/>
      <c r="F20" s="53"/>
      <c r="G20" s="53"/>
      <c r="H20" s="53"/>
      <c r="I20" s="53"/>
    </row>
    <row r="21" spans="1:9" ht="15.75" thickBot="1" x14ac:dyDescent="0.3">
      <c r="A21" s="53"/>
      <c r="B21" s="53"/>
      <c r="C21" s="53"/>
      <c r="D21" s="53"/>
      <c r="E21" s="53"/>
      <c r="F21" s="53"/>
      <c r="G21" s="53"/>
      <c r="H21" s="53"/>
      <c r="I21" s="53"/>
    </row>
    <row r="22" spans="1:9" x14ac:dyDescent="0.25">
      <c r="A22" s="57" t="s">
        <v>45</v>
      </c>
      <c r="B22" s="57" t="s">
        <v>51</v>
      </c>
      <c r="C22" s="57" t="s">
        <v>47</v>
      </c>
      <c r="D22" s="53"/>
      <c r="E22" s="53"/>
      <c r="F22" s="53"/>
      <c r="G22" s="53"/>
      <c r="H22" s="53"/>
      <c r="I22" s="53"/>
    </row>
    <row r="23" spans="1:9" x14ac:dyDescent="0.25">
      <c r="A23" s="55">
        <v>1</v>
      </c>
      <c r="B23" s="58">
        <v>-3.8030754611035889E-3</v>
      </c>
      <c r="C23" s="58">
        <v>3.8030754611035889E-3</v>
      </c>
      <c r="D23" s="53"/>
      <c r="E23" s="53"/>
      <c r="F23" s="53"/>
      <c r="G23" s="53"/>
      <c r="H23" s="53"/>
      <c r="I23" s="53"/>
    </row>
    <row r="24" spans="1:9" x14ac:dyDescent="0.25">
      <c r="A24" s="55">
        <v>2</v>
      </c>
      <c r="B24" s="58">
        <v>2.1394194635220742E-2</v>
      </c>
      <c r="C24" s="58">
        <v>7.8605805364779263E-2</v>
      </c>
      <c r="D24" s="53"/>
      <c r="E24" s="53"/>
      <c r="F24" s="53"/>
      <c r="G24" s="53"/>
      <c r="H24" s="53"/>
      <c r="I24" s="53"/>
    </row>
    <row r="25" spans="1:9" x14ac:dyDescent="0.25">
      <c r="A25" s="55">
        <v>3</v>
      </c>
      <c r="B25" s="58">
        <v>4.6591464731545074E-2</v>
      </c>
      <c r="C25" s="58">
        <v>0.12340853526845494</v>
      </c>
      <c r="D25" s="53"/>
      <c r="E25" s="53"/>
      <c r="F25" s="53"/>
      <c r="G25" s="53"/>
      <c r="H25" s="53"/>
      <c r="I25" s="53"/>
    </row>
    <row r="26" spans="1:9" x14ac:dyDescent="0.25">
      <c r="A26" s="55">
        <v>4</v>
      </c>
      <c r="B26" s="58">
        <v>0.10958463997235413</v>
      </c>
      <c r="C26" s="58">
        <v>-4.4584639972354123E-2</v>
      </c>
      <c r="D26" s="53"/>
      <c r="E26" s="53"/>
      <c r="F26" s="53"/>
      <c r="G26" s="53"/>
      <c r="H26" s="53"/>
      <c r="I26" s="53"/>
    </row>
    <row r="27" spans="1:9" x14ac:dyDescent="0.25">
      <c r="A27" s="55">
        <v>5</v>
      </c>
      <c r="B27" s="58">
        <v>0.12218327502051807</v>
      </c>
      <c r="C27" s="58">
        <v>1.981672497948192E-2</v>
      </c>
      <c r="D27" s="53"/>
      <c r="E27" s="53"/>
      <c r="F27" s="53"/>
      <c r="G27" s="53"/>
      <c r="H27" s="53"/>
      <c r="I27" s="53"/>
    </row>
    <row r="28" spans="1:9" x14ac:dyDescent="0.25">
      <c r="A28" s="55">
        <v>6</v>
      </c>
      <c r="B28" s="58">
        <v>0.13478191006867846</v>
      </c>
      <c r="C28" s="58">
        <v>-4.0781910068678456E-2</v>
      </c>
      <c r="D28" s="53"/>
      <c r="E28" s="53"/>
      <c r="F28" s="53"/>
      <c r="G28" s="53"/>
      <c r="H28" s="53"/>
      <c r="I28" s="53"/>
    </row>
    <row r="29" spans="1:9" x14ac:dyDescent="0.25">
      <c r="A29" s="55">
        <v>7</v>
      </c>
      <c r="B29" s="58">
        <v>0.1473805451168424</v>
      </c>
      <c r="C29" s="58">
        <v>-7.03805451168424E-2</v>
      </c>
      <c r="D29" s="53"/>
      <c r="E29" s="53"/>
      <c r="F29" s="53"/>
      <c r="G29" s="53"/>
      <c r="H29" s="53"/>
      <c r="I29" s="53"/>
    </row>
    <row r="30" spans="1:9" x14ac:dyDescent="0.25">
      <c r="A30" s="55">
        <v>8</v>
      </c>
      <c r="B30" s="58">
        <v>0.15997918016500279</v>
      </c>
      <c r="C30" s="58">
        <v>-6.5979180165002788E-2</v>
      </c>
      <c r="D30" s="53"/>
      <c r="E30" s="53"/>
      <c r="F30" s="53"/>
      <c r="G30" s="53"/>
      <c r="H30" s="53"/>
      <c r="I30" s="53"/>
    </row>
    <row r="31" spans="1:9" x14ac:dyDescent="0.25">
      <c r="A31" s="55">
        <v>9</v>
      </c>
      <c r="B31" s="58">
        <v>0.18517645026132712</v>
      </c>
      <c r="C31" s="58">
        <v>-7.0176450261327114E-2</v>
      </c>
      <c r="D31" s="53"/>
      <c r="E31" s="53"/>
      <c r="F31" s="53"/>
      <c r="G31" s="53"/>
      <c r="H31" s="53"/>
      <c r="I31" s="53"/>
    </row>
    <row r="32" spans="1:9" x14ac:dyDescent="0.25">
      <c r="A32" s="55">
        <v>10</v>
      </c>
      <c r="B32" s="58">
        <v>0.2733668955984605</v>
      </c>
      <c r="C32" s="58">
        <v>-0.1733668955984605</v>
      </c>
      <c r="D32" s="53"/>
      <c r="E32" s="53"/>
      <c r="F32" s="53"/>
      <c r="G32" s="53"/>
      <c r="H32" s="53"/>
      <c r="I32" s="53"/>
    </row>
    <row r="33" spans="1:9" x14ac:dyDescent="0.25">
      <c r="A33" s="55">
        <v>11</v>
      </c>
      <c r="B33" s="58">
        <v>0.29856416569478483</v>
      </c>
      <c r="C33" s="58">
        <v>-0.20856416569478484</v>
      </c>
      <c r="D33" s="53"/>
      <c r="E33" s="53"/>
      <c r="F33" s="53"/>
      <c r="G33" s="53"/>
      <c r="H33" s="53"/>
      <c r="I33" s="53"/>
    </row>
    <row r="34" spans="1:9" x14ac:dyDescent="0.25">
      <c r="A34" s="55">
        <v>12</v>
      </c>
      <c r="B34" s="58">
        <v>0.31116280074294878</v>
      </c>
      <c r="C34" s="58">
        <v>-0.12116280074294877</v>
      </c>
      <c r="D34" s="53"/>
      <c r="E34" s="53"/>
      <c r="F34" s="53"/>
      <c r="G34" s="53"/>
      <c r="H34" s="53"/>
      <c r="I34" s="53"/>
    </row>
    <row r="35" spans="1:9" x14ac:dyDescent="0.25">
      <c r="A35" s="55">
        <v>13</v>
      </c>
      <c r="B35" s="58">
        <v>0.32376143579110916</v>
      </c>
      <c r="C35" s="58">
        <v>0.62623856420889079</v>
      </c>
      <c r="D35" s="53"/>
      <c r="E35" s="53"/>
      <c r="F35" s="53"/>
      <c r="G35" s="53"/>
      <c r="H35" s="53"/>
      <c r="I35" s="53"/>
    </row>
    <row r="36" spans="1:9" x14ac:dyDescent="0.25">
      <c r="A36" s="55">
        <v>14</v>
      </c>
      <c r="B36" s="58">
        <v>0.33636007083927311</v>
      </c>
      <c r="C36" s="58">
        <v>-6.3600708392730909E-3</v>
      </c>
      <c r="D36" s="53"/>
      <c r="E36" s="53"/>
      <c r="F36" s="53"/>
      <c r="G36" s="53"/>
      <c r="H36" s="53"/>
      <c r="I36" s="53"/>
    </row>
    <row r="37" spans="1:9" x14ac:dyDescent="0.25">
      <c r="A37" s="55">
        <v>15</v>
      </c>
      <c r="B37" s="58">
        <v>0.3489587058874335</v>
      </c>
      <c r="C37" s="58">
        <v>4.1041294112566518E-2</v>
      </c>
      <c r="D37" s="53"/>
      <c r="E37" s="53"/>
      <c r="F37" s="53"/>
      <c r="G37" s="53"/>
      <c r="H37" s="53"/>
      <c r="I37" s="53"/>
    </row>
    <row r="38" spans="1:9" ht="15.75" thickBot="1" x14ac:dyDescent="0.3">
      <c r="A38" s="56">
        <v>16</v>
      </c>
      <c r="B38" s="59">
        <v>0.36155734093559744</v>
      </c>
      <c r="C38" s="59">
        <v>-9.155734093559742E-2</v>
      </c>
      <c r="D38" s="53"/>
      <c r="E38" s="53"/>
      <c r="F38" s="53"/>
      <c r="G38" s="53"/>
      <c r="H38" s="53"/>
      <c r="I38" s="53"/>
    </row>
  </sheetData>
  <pageMargins left="0.70866141732283472" right="0.70866141732283472" top="0.35433070866141736" bottom="0.35433070866141736" header="0" footer="0"/>
  <pageSetup paperSize="9" scale="9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64748-DFF3-4FF4-BE72-B8C6158C1903}">
  <dimension ref="B2:J29"/>
  <sheetViews>
    <sheetView workbookViewId="0">
      <selection activeCell="H32" sqref="H32"/>
    </sheetView>
  </sheetViews>
  <sheetFormatPr defaultRowHeight="15" x14ac:dyDescent="0.25"/>
  <cols>
    <col min="2" max="2" width="15.7109375" customWidth="1"/>
    <col min="4" max="4" width="12.5703125" customWidth="1"/>
    <col min="6" max="6" width="10" customWidth="1"/>
    <col min="7" max="7" width="12.5703125" customWidth="1"/>
    <col min="8" max="8" width="10.7109375" customWidth="1"/>
    <col min="9" max="9" width="12.42578125" customWidth="1"/>
    <col min="10" max="10" width="12.5703125" customWidth="1"/>
  </cols>
  <sheetData>
    <row r="2" spans="2:10" x14ac:dyDescent="0.25">
      <c r="B2" s="53" t="s">
        <v>20</v>
      </c>
      <c r="C2" s="53"/>
      <c r="D2" s="53"/>
      <c r="E2" s="53"/>
      <c r="F2" s="53"/>
      <c r="G2" s="53"/>
      <c r="H2" s="53"/>
      <c r="I2" s="53"/>
      <c r="J2" s="53"/>
    </row>
    <row r="3" spans="2:10" ht="15.75" thickBot="1" x14ac:dyDescent="0.3">
      <c r="B3" s="53"/>
      <c r="C3" s="53"/>
      <c r="D3" s="53"/>
      <c r="E3" s="53"/>
      <c r="F3" s="53"/>
      <c r="G3" s="53"/>
      <c r="H3" s="53"/>
      <c r="I3" s="53"/>
      <c r="J3" s="53"/>
    </row>
    <row r="4" spans="2:10" x14ac:dyDescent="0.25">
      <c r="B4" s="54" t="s">
        <v>21</v>
      </c>
      <c r="C4" s="54"/>
      <c r="D4" s="53"/>
      <c r="E4" s="53"/>
      <c r="F4" s="53"/>
      <c r="G4" s="53"/>
      <c r="H4" s="53"/>
      <c r="I4" s="53"/>
      <c r="J4" s="53"/>
    </row>
    <row r="5" spans="2:10" x14ac:dyDescent="0.25">
      <c r="B5" s="55" t="s">
        <v>22</v>
      </c>
      <c r="C5" s="58">
        <v>0.58620505255103683</v>
      </c>
      <c r="D5" s="53"/>
      <c r="E5" s="53"/>
      <c r="F5" s="53"/>
      <c r="G5" s="53"/>
      <c r="H5" s="53"/>
      <c r="I5" s="53"/>
      <c r="J5" s="53"/>
    </row>
    <row r="6" spans="2:10" x14ac:dyDescent="0.25">
      <c r="B6" s="55" t="s">
        <v>23</v>
      </c>
      <c r="C6" s="58">
        <v>0.3436363636363638</v>
      </c>
      <c r="D6" s="53"/>
      <c r="E6" s="53"/>
      <c r="F6" s="53"/>
      <c r="G6" s="53"/>
      <c r="H6" s="53"/>
      <c r="I6" s="53"/>
      <c r="J6" s="53"/>
    </row>
    <row r="7" spans="2:10" x14ac:dyDescent="0.25">
      <c r="B7" s="55" t="s">
        <v>24</v>
      </c>
      <c r="C7" s="58">
        <v>0.17954545454545473</v>
      </c>
      <c r="D7" s="53"/>
      <c r="E7" s="53"/>
      <c r="F7" s="53"/>
      <c r="G7" s="53"/>
      <c r="H7" s="53"/>
      <c r="I7" s="53"/>
      <c r="J7" s="53"/>
    </row>
    <row r="8" spans="2:10" x14ac:dyDescent="0.25">
      <c r="B8" s="55" t="s">
        <v>25</v>
      </c>
      <c r="C8" s="58">
        <v>0.17344547654330256</v>
      </c>
      <c r="D8" s="53"/>
      <c r="E8" s="53"/>
      <c r="F8" s="53"/>
      <c r="G8" s="53"/>
      <c r="H8" s="53"/>
      <c r="I8" s="53"/>
      <c r="J8" s="53"/>
    </row>
    <row r="9" spans="2:10" ht="15.75" thickBot="1" x14ac:dyDescent="0.3">
      <c r="B9" s="56" t="s">
        <v>26</v>
      </c>
      <c r="C9" s="56">
        <v>6</v>
      </c>
      <c r="D9" s="53"/>
      <c r="E9" s="53"/>
      <c r="F9" s="53"/>
      <c r="G9" s="53"/>
      <c r="H9" s="53"/>
      <c r="I9" s="53"/>
      <c r="J9" s="53"/>
    </row>
    <row r="10" spans="2:10" x14ac:dyDescent="0.25">
      <c r="B10" s="53"/>
      <c r="C10" s="53"/>
      <c r="D10" s="53"/>
      <c r="E10" s="53"/>
      <c r="F10" s="53"/>
      <c r="G10" s="53"/>
      <c r="H10" s="53"/>
      <c r="I10" s="53"/>
      <c r="J10" s="53"/>
    </row>
    <row r="11" spans="2:10" ht="15.75" thickBot="1" x14ac:dyDescent="0.3">
      <c r="B11" s="53" t="s">
        <v>27</v>
      </c>
      <c r="C11" s="53"/>
      <c r="D11" s="53"/>
      <c r="E11" s="53"/>
      <c r="F11" s="53"/>
      <c r="G11" s="53"/>
      <c r="H11" s="53"/>
      <c r="I11" s="53"/>
      <c r="J11" s="53"/>
    </row>
    <row r="12" spans="2:10" x14ac:dyDescent="0.25">
      <c r="B12" s="57"/>
      <c r="C12" s="57" t="s">
        <v>32</v>
      </c>
      <c r="D12" s="57" t="s">
        <v>33</v>
      </c>
      <c r="E12" s="57" t="s">
        <v>34</v>
      </c>
      <c r="F12" s="57" t="s">
        <v>35</v>
      </c>
      <c r="G12" s="57" t="s">
        <v>36</v>
      </c>
      <c r="H12" s="53"/>
      <c r="I12" s="53"/>
      <c r="J12" s="53"/>
    </row>
    <row r="13" spans="2:10" x14ac:dyDescent="0.25">
      <c r="B13" s="55" t="s">
        <v>28</v>
      </c>
      <c r="C13" s="55">
        <v>1</v>
      </c>
      <c r="D13" s="58">
        <v>6.3000000000000014E-2</v>
      </c>
      <c r="E13" s="58">
        <v>6.3000000000000014E-2</v>
      </c>
      <c r="F13" s="58">
        <v>2.0941828254847659</v>
      </c>
      <c r="G13" s="58">
        <v>0.22141310747539575</v>
      </c>
      <c r="H13" s="53"/>
      <c r="I13" s="53"/>
      <c r="J13" s="53"/>
    </row>
    <row r="14" spans="2:10" x14ac:dyDescent="0.25">
      <c r="B14" s="55" t="s">
        <v>29</v>
      </c>
      <c r="C14" s="55">
        <v>4</v>
      </c>
      <c r="D14" s="58">
        <v>0.12033333333333328</v>
      </c>
      <c r="E14" s="58">
        <v>3.008333333333332E-2</v>
      </c>
      <c r="F14" s="58"/>
      <c r="G14" s="58"/>
      <c r="H14" s="53"/>
      <c r="I14" s="53"/>
      <c r="J14" s="53"/>
    </row>
    <row r="15" spans="2:10" ht="15.75" thickBot="1" x14ac:dyDescent="0.3">
      <c r="B15" s="56" t="s">
        <v>30</v>
      </c>
      <c r="C15" s="56">
        <v>5</v>
      </c>
      <c r="D15" s="59">
        <v>0.18333333333333329</v>
      </c>
      <c r="E15" s="59"/>
      <c r="F15" s="59"/>
      <c r="G15" s="59"/>
      <c r="H15" s="53"/>
      <c r="I15" s="53"/>
      <c r="J15" s="53"/>
    </row>
    <row r="16" spans="2:10" ht="15.75" thickBot="1" x14ac:dyDescent="0.3">
      <c r="B16" s="53"/>
      <c r="C16" s="53"/>
      <c r="D16" s="53"/>
      <c r="E16" s="53"/>
      <c r="F16" s="53"/>
      <c r="G16" s="53"/>
      <c r="H16" s="53"/>
      <c r="I16" s="53"/>
      <c r="J16" s="53"/>
    </row>
    <row r="17" spans="2:10" x14ac:dyDescent="0.25">
      <c r="B17" s="57"/>
      <c r="C17" s="57" t="s">
        <v>37</v>
      </c>
      <c r="D17" s="57" t="s">
        <v>25</v>
      </c>
      <c r="E17" s="57" t="s">
        <v>38</v>
      </c>
      <c r="F17" s="57" t="s">
        <v>39</v>
      </c>
      <c r="G17" s="57" t="s">
        <v>40</v>
      </c>
      <c r="H17" s="57" t="s">
        <v>41</v>
      </c>
      <c r="I17" s="57" t="s">
        <v>42</v>
      </c>
      <c r="J17" s="57" t="s">
        <v>43</v>
      </c>
    </row>
    <row r="18" spans="2:10" x14ac:dyDescent="0.25">
      <c r="B18" s="55" t="s">
        <v>31</v>
      </c>
      <c r="C18" s="58">
        <v>121.26666666666667</v>
      </c>
      <c r="D18" s="58">
        <v>83.648402744738817</v>
      </c>
      <c r="E18" s="58">
        <v>1.4497188552030529</v>
      </c>
      <c r="F18" s="58">
        <v>0.22073624190186472</v>
      </c>
      <c r="G18" s="58">
        <v>-110.97853169157709</v>
      </c>
      <c r="H18" s="58">
        <v>353.51186502491043</v>
      </c>
      <c r="I18" s="58">
        <v>-110.97853169157709</v>
      </c>
      <c r="J18" s="58">
        <v>353.51186502491043</v>
      </c>
    </row>
    <row r="19" spans="2:10" ht="15.75" thickBot="1" x14ac:dyDescent="0.3">
      <c r="B19" s="56">
        <v>2013</v>
      </c>
      <c r="C19" s="59">
        <v>-0.06</v>
      </c>
      <c r="D19" s="59">
        <v>4.1461399144838547E-2</v>
      </c>
      <c r="E19" s="59">
        <v>-1.4471291668281601</v>
      </c>
      <c r="F19" s="59">
        <v>0.22141310747539583</v>
      </c>
      <c r="G19" s="59">
        <v>-0.17511529871033896</v>
      </c>
      <c r="H19" s="59">
        <v>5.5115298710338961E-2</v>
      </c>
      <c r="I19" s="59">
        <v>-0.17511529871033896</v>
      </c>
      <c r="J19" s="59">
        <v>5.5115298710338961E-2</v>
      </c>
    </row>
    <row r="20" spans="2:10" x14ac:dyDescent="0.25">
      <c r="B20" s="53"/>
      <c r="C20" s="53"/>
      <c r="D20" s="53"/>
      <c r="E20" s="53"/>
      <c r="F20" s="53"/>
      <c r="G20" s="53"/>
      <c r="H20" s="53"/>
      <c r="I20" s="53"/>
      <c r="J20" s="53"/>
    </row>
    <row r="21" spans="2:10" x14ac:dyDescent="0.25">
      <c r="B21" s="53" t="s">
        <v>44</v>
      </c>
      <c r="C21" s="53"/>
      <c r="D21" s="53"/>
      <c r="E21" s="53"/>
      <c r="F21" s="53"/>
      <c r="G21" s="53"/>
      <c r="H21" s="53"/>
      <c r="I21" s="53"/>
      <c r="J21" s="53"/>
    </row>
    <row r="22" spans="2:10" ht="15.75" thickBot="1" x14ac:dyDescent="0.3">
      <c r="B22" s="53"/>
      <c r="C22" s="53"/>
      <c r="D22" s="53"/>
      <c r="E22" s="53"/>
      <c r="F22" s="53"/>
      <c r="G22" s="53"/>
      <c r="H22" s="53"/>
      <c r="I22" s="53"/>
      <c r="J22" s="53"/>
    </row>
    <row r="23" spans="2:10" x14ac:dyDescent="0.25">
      <c r="B23" s="57" t="s">
        <v>45</v>
      </c>
      <c r="C23" s="57" t="s">
        <v>53</v>
      </c>
      <c r="D23" s="57" t="s">
        <v>47</v>
      </c>
      <c r="E23" s="53"/>
      <c r="F23" s="53"/>
      <c r="G23" s="53"/>
      <c r="H23" s="53"/>
      <c r="I23" s="53"/>
      <c r="J23" s="53"/>
    </row>
    <row r="24" spans="2:10" x14ac:dyDescent="0.25">
      <c r="B24" s="55">
        <v>1</v>
      </c>
      <c r="C24" s="58">
        <v>0.36666666666667425</v>
      </c>
      <c r="D24" s="58">
        <v>0.23333333333332573</v>
      </c>
      <c r="E24" s="53"/>
      <c r="F24" s="53"/>
      <c r="G24" s="53"/>
      <c r="H24" s="53"/>
      <c r="I24" s="53"/>
      <c r="J24" s="53"/>
    </row>
    <row r="25" spans="2:10" x14ac:dyDescent="0.25">
      <c r="B25" s="55">
        <v>2</v>
      </c>
      <c r="C25" s="58">
        <v>0.30666666666667197</v>
      </c>
      <c r="D25" s="58">
        <v>-0.15666666666667198</v>
      </c>
      <c r="E25" s="53"/>
      <c r="F25" s="53"/>
      <c r="G25" s="53"/>
      <c r="H25" s="53"/>
      <c r="I25" s="53"/>
      <c r="J25" s="53"/>
    </row>
    <row r="26" spans="2:10" x14ac:dyDescent="0.25">
      <c r="B26" s="55">
        <v>3</v>
      </c>
      <c r="C26" s="58">
        <v>0.2466666666666697</v>
      </c>
      <c r="D26" s="58">
        <v>-0.14666666666666969</v>
      </c>
      <c r="E26" s="53"/>
      <c r="F26" s="53"/>
      <c r="G26" s="53"/>
      <c r="H26" s="53"/>
      <c r="I26" s="53"/>
      <c r="J26" s="53"/>
    </row>
    <row r="27" spans="2:10" x14ac:dyDescent="0.25">
      <c r="B27" s="55">
        <v>4</v>
      </c>
      <c r="C27" s="58">
        <v>0.18666666666666742</v>
      </c>
      <c r="D27" s="58">
        <v>-8.6666666666667419E-2</v>
      </c>
      <c r="E27" s="53"/>
      <c r="F27" s="53"/>
      <c r="G27" s="53"/>
      <c r="H27" s="53"/>
      <c r="I27" s="53"/>
      <c r="J27" s="53"/>
    </row>
    <row r="28" spans="2:10" x14ac:dyDescent="0.25">
      <c r="B28" s="55">
        <v>5</v>
      </c>
      <c r="C28" s="58">
        <v>0.12666666666666515</v>
      </c>
      <c r="D28" s="58">
        <v>7.333333333333486E-2</v>
      </c>
      <c r="E28" s="53"/>
      <c r="F28" s="53"/>
      <c r="G28" s="53"/>
      <c r="H28" s="53"/>
      <c r="I28" s="53"/>
      <c r="J28" s="53"/>
    </row>
    <row r="29" spans="2:10" ht="15.75" thickBot="1" x14ac:dyDescent="0.3">
      <c r="B29" s="56">
        <v>6</v>
      </c>
      <c r="C29" s="59">
        <v>6.6666666666677088E-2</v>
      </c>
      <c r="D29" s="59">
        <v>8.3333333333322906E-2</v>
      </c>
      <c r="E29" s="53"/>
      <c r="F29" s="53"/>
      <c r="G29" s="53"/>
      <c r="H29" s="53"/>
      <c r="I29" s="53"/>
      <c r="J29" s="53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Imanta_682</vt:lpstr>
      <vt:lpstr>R_analīze_682_Cl</vt:lpstr>
      <vt:lpstr>R_analīze_682_NH4</vt:lpstr>
      <vt:lpstr>R_analīze_682_As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Madara Mame</dc:creator>
  <cp:lastModifiedBy>Oskars Stiebriņš</cp:lastModifiedBy>
  <cp:lastPrinted>2020-12-30T08:40:29Z</cp:lastPrinted>
  <dcterms:created xsi:type="dcterms:W3CDTF">2020-11-10T06:42:39Z</dcterms:created>
  <dcterms:modified xsi:type="dcterms:W3CDTF">2021-01-28T07:08:24Z</dcterms:modified>
</cp:coreProperties>
</file>