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VARAM\Statistika\F5\"/>
    </mc:Choice>
  </mc:AlternateContent>
  <bookViews>
    <workbookView xWindow="-120" yWindow="-120" windowWidth="29040" windowHeight="15840"/>
  </bookViews>
  <sheets>
    <sheet name="Liepaja_2644" sheetId="1" r:id="rId1"/>
    <sheet name="R_analīze_2644_SO4" sheetId="2" r:id="rId2"/>
    <sheet name="R_analīze_2644_Cl" sheetId="4" r:id="rId3"/>
  </sheets>
  <definedNames>
    <definedName name="_xlnm._FilterDatabase" localSheetId="0" hidden="1">Liepaja_2644!#REF!</definedName>
  </definedNames>
  <calcPr calcId="181029"/>
</workbook>
</file>

<file path=xl/calcChain.xml><?xml version="1.0" encoding="utf-8"?>
<calcChain xmlns="http://schemas.openxmlformats.org/spreadsheetml/2006/main">
  <c r="I31" i="1" l="1"/>
  <c r="I30" i="1"/>
  <c r="I29" i="1"/>
  <c r="I28" i="1"/>
  <c r="I27" i="1"/>
  <c r="I26" i="1"/>
  <c r="H31" i="1"/>
  <c r="H30" i="1"/>
  <c r="H29" i="1"/>
  <c r="H28" i="1"/>
  <c r="H27" i="1"/>
  <c r="H26" i="1"/>
  <c r="H32" i="1" l="1"/>
  <c r="I32" i="1"/>
</calcChain>
</file>

<file path=xl/sharedStrings.xml><?xml version="1.0" encoding="utf-8"?>
<sst xmlns="http://schemas.openxmlformats.org/spreadsheetml/2006/main" count="79" uniqueCount="47">
  <si>
    <t>Datums</t>
  </si>
  <si>
    <t>mg/l</t>
  </si>
  <si>
    <t>Testēšanas rezultāti</t>
  </si>
  <si>
    <t>Cl</t>
  </si>
  <si>
    <t>Na</t>
  </si>
  <si>
    <t>Robežvērtība</t>
  </si>
  <si>
    <t>Augšdevona Jonišķu - Akmenes horizonts</t>
  </si>
  <si>
    <r>
      <t>SO</t>
    </r>
    <r>
      <rPr>
        <vertAlign val="subscript"/>
        <sz val="10"/>
        <color theme="1"/>
        <rFont val="Calibri"/>
        <family val="2"/>
        <scheme val="minor"/>
      </rPr>
      <t>4</t>
    </r>
  </si>
  <si>
    <t>Count</t>
  </si>
  <si>
    <t>Variance</t>
  </si>
  <si>
    <t>Standard deviation</t>
  </si>
  <si>
    <t>Median</t>
  </si>
  <si>
    <t>Confidence.T</t>
  </si>
  <si>
    <t>Gads</t>
  </si>
  <si>
    <t>Min</t>
  </si>
  <si>
    <t>Max</t>
  </si>
  <si>
    <t>DB "Urbumi" dati</t>
  </si>
  <si>
    <t>Tendenču aprēķinam sagatavotie dati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</si>
  <si>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</si>
  <si>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</si>
  <si>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</si>
  <si>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</si>
  <si>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</si>
  <si>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</si>
  <si>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</si>
  <si>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</si>
  <si>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</si>
  <si>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</si>
  <si>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</si>
  <si>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</si>
  <si>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</si>
  <si>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</si>
  <si>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</si>
  <si>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</si>
  <si>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</si>
  <si>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</si>
  <si>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</si>
  <si>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</si>
  <si>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</si>
  <si>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</si>
  <si>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95,0%</t>
  </si>
  <si>
    <t>Upper 95,0%</t>
  </si>
  <si>
    <t>RESIDUAL OUTPUT</t>
  </si>
  <si>
    <t>Observation</t>
  </si>
  <si>
    <t>Predicted 427,7</t>
  </si>
  <si>
    <t>Residuals</t>
  </si>
  <si>
    <t>Predicted 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</si>
</sst>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26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color theme="1"/>
      <name val="Calibri"/>
      <family val="2"/>
      <scheme val="minor"/>
    </font>
    <font>
      <vertAlign val="subscript"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Helv"/>
    </font>
    <font>
      <sz val="10"/>
      <name val="Calibri"/>
      <family val="2"/>
      <scheme val="minor"/>
    </font>
    <font>
      <sz val="10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charset val="186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0" borderId="0"/>
  </cellStyleXfs>
  <cellXfs count="60">
    <xf numFmtId="0" fontId="0" fillId="0" borderId="0" xfId="0"/>
    <xf numFmtId="165" fontId="18" fillId="0" borderId="0" xfId="0" applyNumberFormat="1" applyFont="1"/>
    <xf numFmtId="0" fontId="18" fillId="0" borderId="0" xfId="0" applyFont="1"/>
    <xf numFmtId="0" fontId="18" fillId="0" borderId="13" xfId="0" applyFont="1" applyBorder="1" applyAlignment="1">
      <alignment horizontal="center" vertical="center"/>
    </xf>
    <xf numFmtId="14" fontId="18" fillId="0" borderId="16" xfId="0" applyNumberFormat="1" applyFont="1" applyBorder="1"/>
    <xf numFmtId="14" fontId="18" fillId="0" borderId="18" xfId="0" applyNumberFormat="1" applyFont="1" applyBorder="1"/>
    <xf numFmtId="164" fontId="18" fillId="0" borderId="19" xfId="0" applyNumberFormat="1" applyFont="1" applyBorder="1" applyAlignment="1">
      <alignment horizontal="right" vertical="center"/>
    </xf>
    <xf numFmtId="0" fontId="20" fillId="0" borderId="13" xfId="0" applyFont="1" applyBorder="1" applyAlignment="1">
      <alignment vertical="center"/>
    </xf>
    <xf numFmtId="165" fontId="20" fillId="0" borderId="0" xfId="0" applyNumberFormat="1" applyFont="1"/>
    <xf numFmtId="0" fontId="18" fillId="0" borderId="10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20" xfId="0" applyFont="1" applyBorder="1"/>
    <xf numFmtId="0" fontId="18" fillId="0" borderId="17" xfId="0" applyFont="1" applyBorder="1" applyAlignment="1">
      <alignment horizontal="center" vertical="center"/>
    </xf>
    <xf numFmtId="0" fontId="18" fillId="0" borderId="22" xfId="0" applyFont="1" applyBorder="1" applyAlignment="1">
      <alignment horizontal="center" vertical="center"/>
    </xf>
    <xf numFmtId="0" fontId="18" fillId="0" borderId="0" xfId="0" applyFont="1" applyBorder="1"/>
    <xf numFmtId="0" fontId="22" fillId="0" borderId="23" xfId="42" applyFont="1" applyBorder="1"/>
    <xf numFmtId="0" fontId="18" fillId="0" borderId="21" xfId="0" applyFont="1" applyBorder="1" applyAlignment="1">
      <alignment horizontal="center" vertical="center"/>
    </xf>
    <xf numFmtId="14" fontId="18" fillId="0" borderId="24" xfId="0" applyNumberFormat="1" applyFont="1" applyBorder="1"/>
    <xf numFmtId="164" fontId="20" fillId="0" borderId="25" xfId="0" applyNumberFormat="1" applyFont="1" applyBorder="1" applyAlignment="1">
      <alignment horizontal="right" vertical="center"/>
    </xf>
    <xf numFmtId="164" fontId="18" fillId="0" borderId="25" xfId="0" applyNumberFormat="1" applyFont="1" applyBorder="1" applyAlignment="1">
      <alignment horizontal="right" vertical="center"/>
    </xf>
    <xf numFmtId="0" fontId="18" fillId="0" borderId="25" xfId="0" applyFont="1" applyBorder="1" applyAlignment="1">
      <alignment horizontal="right" vertical="center"/>
    </xf>
    <xf numFmtId="14" fontId="18" fillId="0" borderId="21" xfId="0" applyNumberFormat="1" applyFont="1" applyBorder="1"/>
    <xf numFmtId="0" fontId="18" fillId="0" borderId="23" xfId="0" applyFont="1" applyBorder="1" applyAlignment="1">
      <alignment horizontal="center" vertical="center"/>
    </xf>
    <xf numFmtId="0" fontId="18" fillId="0" borderId="26" xfId="0" applyFont="1" applyBorder="1"/>
    <xf numFmtId="164" fontId="18" fillId="0" borderId="22" xfId="0" applyNumberFormat="1" applyFont="1" applyBorder="1"/>
    <xf numFmtId="164" fontId="18" fillId="0" borderId="17" xfId="0" applyNumberFormat="1" applyFont="1" applyBorder="1"/>
    <xf numFmtId="0" fontId="20" fillId="0" borderId="17" xfId="0" applyFont="1" applyBorder="1"/>
    <xf numFmtId="0" fontId="20" fillId="0" borderId="22" xfId="0" applyFont="1" applyBorder="1"/>
    <xf numFmtId="164" fontId="20" fillId="0" borderId="22" xfId="0" applyNumberFormat="1" applyFont="1" applyBorder="1"/>
    <xf numFmtId="0" fontId="20" fillId="0" borderId="0" xfId="0" applyFont="1" applyBorder="1" applyAlignment="1">
      <alignment vertical="center"/>
    </xf>
    <xf numFmtId="0" fontId="23" fillId="0" borderId="0" xfId="0" applyFont="1"/>
    <xf numFmtId="0" fontId="23" fillId="0" borderId="0" xfId="0" applyFont="1" applyAlignment="1">
      <alignment horizontal="right" vertical="center"/>
    </xf>
    <xf numFmtId="164" fontId="23" fillId="0" borderId="0" xfId="0" applyNumberFormat="1" applyFont="1" applyAlignment="1">
      <alignment horizontal="right" vertical="center"/>
    </xf>
    <xf numFmtId="165" fontId="23" fillId="0" borderId="0" xfId="0" applyNumberFormat="1" applyFont="1"/>
    <xf numFmtId="0" fontId="18" fillId="0" borderId="16" xfId="0" applyNumberFormat="1" applyFont="1" applyBorder="1"/>
    <xf numFmtId="0" fontId="18" fillId="0" borderId="21" xfId="0" applyNumberFormat="1" applyFont="1" applyBorder="1"/>
    <xf numFmtId="0" fontId="18" fillId="0" borderId="24" xfId="0" applyNumberFormat="1" applyFont="1" applyBorder="1"/>
    <xf numFmtId="0" fontId="18" fillId="0" borderId="18" xfId="0" applyNumberFormat="1" applyFont="1" applyBorder="1"/>
    <xf numFmtId="0" fontId="23" fillId="0" borderId="17" xfId="0" applyFont="1" applyBorder="1"/>
    <xf numFmtId="164" fontId="23" fillId="0" borderId="17" xfId="0" applyNumberFormat="1" applyFont="1" applyBorder="1"/>
    <xf numFmtId="0" fontId="23" fillId="0" borderId="22" xfId="0" applyFont="1" applyBorder="1"/>
    <xf numFmtId="164" fontId="23" fillId="0" borderId="22" xfId="0" applyNumberFormat="1" applyFont="1" applyBorder="1"/>
    <xf numFmtId="164" fontId="23" fillId="0" borderId="25" xfId="0" applyNumberFormat="1" applyFont="1" applyBorder="1" applyAlignment="1">
      <alignment horizontal="right" vertical="center"/>
    </xf>
    <xf numFmtId="0" fontId="18" fillId="0" borderId="18" xfId="0" applyFont="1" applyBorder="1" applyAlignment="1">
      <alignment horizontal="right" vertical="center"/>
    </xf>
    <xf numFmtId="0" fontId="18" fillId="0" borderId="15" xfId="0" applyFont="1" applyBorder="1"/>
    <xf numFmtId="0" fontId="25" fillId="0" borderId="29" xfId="0" applyFont="1" applyFill="1" applyBorder="1" applyAlignment="1">
      <alignment horizontal="centerContinuous"/>
    </xf>
    <xf numFmtId="0" fontId="23" fillId="0" borderId="0" xfId="0" applyFont="1" applyFill="1" applyBorder="1" applyAlignment="1"/>
    <xf numFmtId="0" fontId="23" fillId="0" borderId="28" xfId="0" applyFont="1" applyFill="1" applyBorder="1" applyAlignment="1"/>
    <xf numFmtId="0" fontId="25" fillId="0" borderId="29" xfId="0" applyFont="1" applyFill="1" applyBorder="1" applyAlignment="1">
      <alignment horizontal="center"/>
    </xf>
    <xf numFmtId="165" fontId="23" fillId="0" borderId="0" xfId="0" applyNumberFormat="1" applyFont="1" applyFill="1" applyBorder="1" applyAlignment="1"/>
    <xf numFmtId="165" fontId="23" fillId="0" borderId="28" xfId="0" applyNumberFormat="1" applyFont="1" applyFill="1" applyBorder="1" applyAlignment="1"/>
    <xf numFmtId="0" fontId="24" fillId="0" borderId="0" xfId="0" applyFont="1" applyAlignment="1">
      <alignment horizontal="center"/>
    </xf>
    <xf numFmtId="0" fontId="18" fillId="0" borderId="0" xfId="0" applyFont="1" applyAlignment="1">
      <alignment horizontal="right" vertical="center"/>
    </xf>
    <xf numFmtId="0" fontId="18" fillId="0" borderId="14" xfId="0" applyFont="1" applyBorder="1" applyAlignment="1">
      <alignment horizontal="center" vertical="center"/>
    </xf>
    <xf numFmtId="0" fontId="18" fillId="0" borderId="27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0" xfId="0" applyFont="1" applyAlignment="1">
      <alignment horizontal="left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Parasts 2" xfId="42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 sz="900"/>
              <a:t>Sulfātjonu un hlorīdjonu koncentrācijas</a:t>
            </a:r>
            <a:r>
              <a:rPr lang="lv-LV" sz="900" baseline="0"/>
              <a:t> izmaiņas augšdevona Jonišķu - Akmenes horizontā (urbums Nr. 2644)</a:t>
            </a:r>
            <a:endParaRPr lang="lv-LV" sz="90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v>Sulfātjoni</c:v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7.5633383464387471E-2"/>
                  <c:y val="3.70413035554726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cat>
            <c:numRef>
              <c:f>Liepaja_2644!$G$8:$G$23</c:f>
              <c:numCache>
                <c:formatCode>General</c:formatCode>
                <c:ptCount val="16"/>
                <c:pt idx="0">
                  <c:v>1973</c:v>
                </c:pt>
                <c:pt idx="1">
                  <c:v>1974</c:v>
                </c:pt>
                <c:pt idx="2">
                  <c:v>1975</c:v>
                </c:pt>
                <c:pt idx="3">
                  <c:v>1976</c:v>
                </c:pt>
                <c:pt idx="4">
                  <c:v>1977</c:v>
                </c:pt>
                <c:pt idx="5">
                  <c:v>1978</c:v>
                </c:pt>
                <c:pt idx="6">
                  <c:v>1979</c:v>
                </c:pt>
                <c:pt idx="7">
                  <c:v>1980</c:v>
                </c:pt>
                <c:pt idx="8">
                  <c:v>1981</c:v>
                </c:pt>
                <c:pt idx="9">
                  <c:v>1982</c:v>
                </c:pt>
                <c:pt idx="10">
                  <c:v>1983</c:v>
                </c:pt>
                <c:pt idx="11">
                  <c:v>1984</c:v>
                </c:pt>
                <c:pt idx="12">
                  <c:v>1985</c:v>
                </c:pt>
                <c:pt idx="13">
                  <c:v>1987</c:v>
                </c:pt>
                <c:pt idx="14">
                  <c:v>1993</c:v>
                </c:pt>
                <c:pt idx="15">
                  <c:v>2017</c:v>
                </c:pt>
              </c:numCache>
            </c:numRef>
          </c:cat>
          <c:val>
            <c:numRef>
              <c:f>Liepaja_2644!$H$8:$H$23</c:f>
              <c:numCache>
                <c:formatCode>General</c:formatCode>
                <c:ptCount val="16"/>
                <c:pt idx="0">
                  <c:v>427.7</c:v>
                </c:pt>
                <c:pt idx="1">
                  <c:v>463.6</c:v>
                </c:pt>
                <c:pt idx="2">
                  <c:v>468.9</c:v>
                </c:pt>
                <c:pt idx="3">
                  <c:v>439.8</c:v>
                </c:pt>
                <c:pt idx="4">
                  <c:v>479.7</c:v>
                </c:pt>
                <c:pt idx="5">
                  <c:v>475.9</c:v>
                </c:pt>
                <c:pt idx="6" formatCode="0.0">
                  <c:v>420</c:v>
                </c:pt>
                <c:pt idx="7">
                  <c:v>278.5</c:v>
                </c:pt>
                <c:pt idx="8">
                  <c:v>481.3</c:v>
                </c:pt>
                <c:pt idx="9">
                  <c:v>483.8</c:v>
                </c:pt>
                <c:pt idx="10">
                  <c:v>469.4</c:v>
                </c:pt>
                <c:pt idx="11" formatCode="0.0">
                  <c:v>497</c:v>
                </c:pt>
                <c:pt idx="12">
                  <c:v>483.8</c:v>
                </c:pt>
                <c:pt idx="13">
                  <c:v>361.8</c:v>
                </c:pt>
                <c:pt idx="14" formatCode="0.0">
                  <c:v>460</c:v>
                </c:pt>
                <c:pt idx="15" formatCode="0.0">
                  <c:v>95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789-4454-AEE9-58829AD701A3}"/>
            </c:ext>
          </c:extLst>
        </c:ser>
        <c:ser>
          <c:idx val="2"/>
          <c:order val="1"/>
          <c:tx>
            <c:v>Hlorīdjoni</c:v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4.4827559597809014E-2"/>
                  <c:y val="-6.920871930087610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lv-LV"/>
                </a:p>
              </c:txPr>
            </c:trendlineLbl>
          </c:trendline>
          <c:cat>
            <c:numRef>
              <c:f>Liepaja_2644!$G$8:$G$23</c:f>
              <c:numCache>
                <c:formatCode>General</c:formatCode>
                <c:ptCount val="16"/>
                <c:pt idx="0">
                  <c:v>1973</c:v>
                </c:pt>
                <c:pt idx="1">
                  <c:v>1974</c:v>
                </c:pt>
                <c:pt idx="2">
                  <c:v>1975</c:v>
                </c:pt>
                <c:pt idx="3">
                  <c:v>1976</c:v>
                </c:pt>
                <c:pt idx="4">
                  <c:v>1977</c:v>
                </c:pt>
                <c:pt idx="5">
                  <c:v>1978</c:v>
                </c:pt>
                <c:pt idx="6">
                  <c:v>1979</c:v>
                </c:pt>
                <c:pt idx="7">
                  <c:v>1980</c:v>
                </c:pt>
                <c:pt idx="8">
                  <c:v>1981</c:v>
                </c:pt>
                <c:pt idx="9">
                  <c:v>1982</c:v>
                </c:pt>
                <c:pt idx="10">
                  <c:v>1983</c:v>
                </c:pt>
                <c:pt idx="11">
                  <c:v>1984</c:v>
                </c:pt>
                <c:pt idx="12">
                  <c:v>1985</c:v>
                </c:pt>
                <c:pt idx="13">
                  <c:v>1987</c:v>
                </c:pt>
                <c:pt idx="14">
                  <c:v>1993</c:v>
                </c:pt>
                <c:pt idx="15">
                  <c:v>2017</c:v>
                </c:pt>
              </c:numCache>
            </c:numRef>
          </c:cat>
          <c:val>
            <c:numRef>
              <c:f>Liepaja_2644!$I$8:$I$23</c:f>
              <c:numCache>
                <c:formatCode>0.0</c:formatCode>
                <c:ptCount val="16"/>
                <c:pt idx="0">
                  <c:v>66</c:v>
                </c:pt>
                <c:pt idx="1">
                  <c:v>42</c:v>
                </c:pt>
                <c:pt idx="2">
                  <c:v>40</c:v>
                </c:pt>
                <c:pt idx="3">
                  <c:v>44</c:v>
                </c:pt>
                <c:pt idx="4">
                  <c:v>42</c:v>
                </c:pt>
                <c:pt idx="5">
                  <c:v>44</c:v>
                </c:pt>
                <c:pt idx="6">
                  <c:v>40</c:v>
                </c:pt>
                <c:pt idx="7">
                  <c:v>160</c:v>
                </c:pt>
                <c:pt idx="8">
                  <c:v>42</c:v>
                </c:pt>
                <c:pt idx="9">
                  <c:v>44</c:v>
                </c:pt>
                <c:pt idx="10">
                  <c:v>56</c:v>
                </c:pt>
                <c:pt idx="11">
                  <c:v>50</c:v>
                </c:pt>
                <c:pt idx="12">
                  <c:v>42</c:v>
                </c:pt>
                <c:pt idx="13">
                  <c:v>53</c:v>
                </c:pt>
                <c:pt idx="14">
                  <c:v>47</c:v>
                </c:pt>
                <c:pt idx="15">
                  <c:v>34.200000000000003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C789-4454-AEE9-58829AD701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2768664"/>
        <c:axId val="242768272"/>
      </c:lineChart>
      <c:catAx>
        <c:axId val="2427686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Gads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42768272"/>
        <c:crosses val="autoZero"/>
        <c:auto val="1"/>
        <c:lblAlgn val="ctr"/>
        <c:lblOffset val="100"/>
        <c:tickLblSkip val="2"/>
        <c:noMultiLvlLbl val="0"/>
      </c:catAx>
      <c:valAx>
        <c:axId val="242768272"/>
        <c:scaling>
          <c:orientation val="minMax"/>
          <c:max val="525"/>
          <c:min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800" b="1"/>
                  <a:t>mg/l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42768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609598</xdr:colOff>
      <xdr:row>6</xdr:row>
      <xdr:rowOff>14286</xdr:rowOff>
    </xdr:from>
    <xdr:to>
      <xdr:col>18</xdr:col>
      <xdr:colOff>361949</xdr:colOff>
      <xdr:row>24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35"/>
  <sheetViews>
    <sheetView tabSelected="1" topLeftCell="A4" workbookViewId="0">
      <selection activeCell="M28" sqref="M28"/>
    </sheetView>
  </sheetViews>
  <sheetFormatPr defaultRowHeight="15" x14ac:dyDescent="0.25"/>
  <cols>
    <col min="1" max="1" width="6.5703125" customWidth="1"/>
    <col min="2" max="2" width="14.28515625" customWidth="1"/>
    <col min="3" max="4" width="8.28515625" customWidth="1"/>
    <col min="5" max="5" width="8.140625" customWidth="1"/>
    <col min="6" max="6" width="4.28515625" customWidth="1"/>
    <col min="7" max="7" width="16.5703125" customWidth="1"/>
    <col min="8" max="8" width="10.5703125" customWidth="1"/>
    <col min="9" max="9" width="10.42578125" customWidth="1"/>
  </cols>
  <sheetData>
    <row r="4" spans="1:10" x14ac:dyDescent="0.25">
      <c r="B4" s="51" t="s">
        <v>16</v>
      </c>
      <c r="C4" s="51"/>
      <c r="D4" s="51"/>
      <c r="E4" s="51"/>
      <c r="F4" s="51" t="s">
        <v>17</v>
      </c>
      <c r="G4" s="51"/>
      <c r="H4" s="51"/>
      <c r="I4" s="51"/>
      <c r="J4" s="51"/>
    </row>
    <row r="5" spans="1:10" x14ac:dyDescent="0.25">
      <c r="A5" s="2"/>
      <c r="B5" s="2"/>
      <c r="C5" s="2"/>
      <c r="D5" s="2"/>
      <c r="E5" s="2"/>
      <c r="F5" s="2"/>
      <c r="G5" s="2"/>
      <c r="H5" s="2"/>
      <c r="I5" s="2"/>
      <c r="J5" s="2"/>
    </row>
    <row r="6" spans="1:10" x14ac:dyDescent="0.25">
      <c r="A6" s="2"/>
      <c r="B6" s="53" t="s">
        <v>0</v>
      </c>
      <c r="C6" s="55" t="s">
        <v>2</v>
      </c>
      <c r="D6" s="58"/>
      <c r="E6" s="56"/>
      <c r="F6" s="2"/>
      <c r="G6" s="53" t="s">
        <v>13</v>
      </c>
      <c r="H6" s="10" t="s">
        <v>7</v>
      </c>
      <c r="I6" s="3" t="s">
        <v>3</v>
      </c>
      <c r="J6" s="2"/>
    </row>
    <row r="7" spans="1:10" x14ac:dyDescent="0.25">
      <c r="A7" s="2"/>
      <c r="B7" s="57"/>
      <c r="C7" s="9" t="s">
        <v>7</v>
      </c>
      <c r="D7" s="9" t="s">
        <v>3</v>
      </c>
      <c r="E7" s="3" t="s">
        <v>4</v>
      </c>
      <c r="G7" s="54"/>
      <c r="H7" s="55" t="s">
        <v>1</v>
      </c>
      <c r="I7" s="56"/>
      <c r="J7" s="2"/>
    </row>
    <row r="8" spans="1:10" x14ac:dyDescent="0.25">
      <c r="A8" s="2"/>
      <c r="B8" s="57"/>
      <c r="C8" s="55" t="s">
        <v>1</v>
      </c>
      <c r="D8" s="58"/>
      <c r="E8" s="56"/>
      <c r="F8" s="2"/>
      <c r="G8" s="34">
        <v>1973</v>
      </c>
      <c r="H8" s="26">
        <v>427.7</v>
      </c>
      <c r="I8" s="25">
        <v>66</v>
      </c>
      <c r="J8" s="2"/>
    </row>
    <row r="9" spans="1:10" x14ac:dyDescent="0.25">
      <c r="A9" s="11"/>
      <c r="B9" s="4">
        <v>26893</v>
      </c>
      <c r="C9" s="38">
        <v>427.7</v>
      </c>
      <c r="D9" s="39">
        <v>66</v>
      </c>
      <c r="E9" s="12"/>
      <c r="F9" s="11"/>
      <c r="G9" s="35">
        <v>1974</v>
      </c>
      <c r="H9" s="27">
        <v>463.6</v>
      </c>
      <c r="I9" s="24">
        <v>42</v>
      </c>
      <c r="J9" s="2"/>
    </row>
    <row r="10" spans="1:10" x14ac:dyDescent="0.25">
      <c r="A10" s="11"/>
      <c r="B10" s="21">
        <v>27193</v>
      </c>
      <c r="C10" s="40">
        <v>463.6</v>
      </c>
      <c r="D10" s="41">
        <v>42</v>
      </c>
      <c r="E10" s="13"/>
      <c r="F10" s="11"/>
      <c r="G10" s="35">
        <v>1975</v>
      </c>
      <c r="H10" s="27">
        <v>468.9</v>
      </c>
      <c r="I10" s="24">
        <v>40</v>
      </c>
      <c r="J10" s="2"/>
    </row>
    <row r="11" spans="1:10" x14ac:dyDescent="0.25">
      <c r="A11" s="11"/>
      <c r="B11" s="21">
        <v>27571</v>
      </c>
      <c r="C11" s="40">
        <v>468.9</v>
      </c>
      <c r="D11" s="41">
        <v>40</v>
      </c>
      <c r="E11" s="13"/>
      <c r="F11" s="11"/>
      <c r="G11" s="35">
        <v>1976</v>
      </c>
      <c r="H11" s="27">
        <v>439.8</v>
      </c>
      <c r="I11" s="24">
        <v>44</v>
      </c>
      <c r="J11" s="2"/>
    </row>
    <row r="12" spans="1:10" x14ac:dyDescent="0.25">
      <c r="A12" s="11"/>
      <c r="B12" s="21">
        <v>27939</v>
      </c>
      <c r="C12" s="40">
        <v>439.8</v>
      </c>
      <c r="D12" s="41">
        <v>44</v>
      </c>
      <c r="E12" s="22"/>
      <c r="F12" s="44"/>
      <c r="G12" s="35">
        <v>1977</v>
      </c>
      <c r="H12" s="27">
        <v>479.7</v>
      </c>
      <c r="I12" s="24">
        <v>42</v>
      </c>
      <c r="J12" s="23"/>
    </row>
    <row r="13" spans="1:10" x14ac:dyDescent="0.25">
      <c r="A13" s="11"/>
      <c r="B13" s="21">
        <v>28451</v>
      </c>
      <c r="C13" s="40">
        <v>479.7</v>
      </c>
      <c r="D13" s="41">
        <v>42</v>
      </c>
      <c r="E13" s="13"/>
      <c r="F13" s="11"/>
      <c r="G13" s="35">
        <v>1978</v>
      </c>
      <c r="H13" s="27">
        <v>475.9</v>
      </c>
      <c r="I13" s="24">
        <v>44</v>
      </c>
      <c r="J13" s="2"/>
    </row>
    <row r="14" spans="1:10" x14ac:dyDescent="0.25">
      <c r="A14" s="11"/>
      <c r="B14" s="21">
        <v>28699</v>
      </c>
      <c r="C14" s="40">
        <v>475.9</v>
      </c>
      <c r="D14" s="41">
        <v>44</v>
      </c>
      <c r="E14" s="13"/>
      <c r="F14" s="11"/>
      <c r="G14" s="35">
        <v>1979</v>
      </c>
      <c r="H14" s="28">
        <v>420</v>
      </c>
      <c r="I14" s="24">
        <v>40</v>
      </c>
      <c r="J14" s="2"/>
    </row>
    <row r="15" spans="1:10" x14ac:dyDescent="0.25">
      <c r="A15" s="11"/>
      <c r="B15" s="21">
        <v>29104</v>
      </c>
      <c r="C15" s="41">
        <v>420</v>
      </c>
      <c r="D15" s="41">
        <v>40</v>
      </c>
      <c r="E15" s="15">
        <v>38.4</v>
      </c>
      <c r="F15" s="44"/>
      <c r="G15" s="35">
        <v>1980</v>
      </c>
      <c r="H15" s="27">
        <v>278.5</v>
      </c>
      <c r="I15" s="28">
        <v>160</v>
      </c>
      <c r="J15" s="23"/>
    </row>
    <row r="16" spans="1:10" x14ac:dyDescent="0.25">
      <c r="A16" s="11"/>
      <c r="B16" s="21">
        <v>29515</v>
      </c>
      <c r="C16" s="40">
        <v>278.5</v>
      </c>
      <c r="D16" s="41">
        <v>160</v>
      </c>
      <c r="E16" s="13"/>
      <c r="F16" s="11"/>
      <c r="G16" s="35">
        <v>1981</v>
      </c>
      <c r="H16" s="27">
        <v>481.3</v>
      </c>
      <c r="I16" s="24">
        <v>42</v>
      </c>
      <c r="J16" s="2"/>
    </row>
    <row r="17" spans="1:10" x14ac:dyDescent="0.25">
      <c r="A17" s="11"/>
      <c r="B17" s="21">
        <v>29935</v>
      </c>
      <c r="C17" s="40">
        <v>481.3</v>
      </c>
      <c r="D17" s="41">
        <v>42</v>
      </c>
      <c r="E17" s="13"/>
      <c r="F17" s="11"/>
      <c r="G17" s="35">
        <v>1982</v>
      </c>
      <c r="H17" s="27">
        <v>483.8</v>
      </c>
      <c r="I17" s="24">
        <v>44</v>
      </c>
      <c r="J17" s="2"/>
    </row>
    <row r="18" spans="1:10" x14ac:dyDescent="0.25">
      <c r="A18" s="11"/>
      <c r="B18" s="21">
        <v>30252</v>
      </c>
      <c r="C18" s="40">
        <v>483.8</v>
      </c>
      <c r="D18" s="41">
        <v>44</v>
      </c>
      <c r="E18" s="13"/>
      <c r="F18" s="11"/>
      <c r="G18" s="35">
        <v>1983</v>
      </c>
      <c r="H18" s="27">
        <v>469.4</v>
      </c>
      <c r="I18" s="24">
        <v>56</v>
      </c>
      <c r="J18" s="2"/>
    </row>
    <row r="19" spans="1:10" x14ac:dyDescent="0.25">
      <c r="A19" s="11"/>
      <c r="B19" s="21">
        <v>30433</v>
      </c>
      <c r="C19" s="40">
        <v>469.4</v>
      </c>
      <c r="D19" s="41">
        <v>56</v>
      </c>
      <c r="E19" s="16"/>
      <c r="F19" s="11"/>
      <c r="G19" s="35">
        <v>1984</v>
      </c>
      <c r="H19" s="28">
        <v>497</v>
      </c>
      <c r="I19" s="24">
        <v>50</v>
      </c>
      <c r="J19" s="2"/>
    </row>
    <row r="20" spans="1:10" x14ac:dyDescent="0.25">
      <c r="A20" s="11"/>
      <c r="B20" s="21">
        <v>30951</v>
      </c>
      <c r="C20" s="41">
        <v>497</v>
      </c>
      <c r="D20" s="41">
        <v>50</v>
      </c>
      <c r="E20" s="13"/>
      <c r="F20" s="11"/>
      <c r="G20" s="35">
        <v>1985</v>
      </c>
      <c r="H20" s="27">
        <v>483.8</v>
      </c>
      <c r="I20" s="24">
        <v>42</v>
      </c>
      <c r="J20" s="2"/>
    </row>
    <row r="21" spans="1:10" x14ac:dyDescent="0.25">
      <c r="A21" s="14"/>
      <c r="B21" s="21">
        <v>31301</v>
      </c>
      <c r="C21" s="40">
        <v>483.8</v>
      </c>
      <c r="D21" s="41">
        <v>42</v>
      </c>
      <c r="E21" s="22"/>
      <c r="F21" s="44"/>
      <c r="G21" s="35">
        <v>1987</v>
      </c>
      <c r="H21" s="27">
        <v>361.8</v>
      </c>
      <c r="I21" s="24">
        <v>53</v>
      </c>
      <c r="J21" s="23"/>
    </row>
    <row r="22" spans="1:10" x14ac:dyDescent="0.25">
      <c r="A22" s="11"/>
      <c r="B22" s="21">
        <v>32076</v>
      </c>
      <c r="C22" s="40">
        <v>361.8</v>
      </c>
      <c r="D22" s="41">
        <v>53</v>
      </c>
      <c r="E22" s="13"/>
      <c r="F22" s="11"/>
      <c r="G22" s="36">
        <v>1993</v>
      </c>
      <c r="H22" s="18">
        <v>460</v>
      </c>
      <c r="I22" s="19">
        <v>47</v>
      </c>
      <c r="J22" s="2"/>
    </row>
    <row r="23" spans="1:10" x14ac:dyDescent="0.25">
      <c r="A23" s="2"/>
      <c r="B23" s="17">
        <v>34193</v>
      </c>
      <c r="C23" s="42">
        <v>460</v>
      </c>
      <c r="D23" s="42">
        <v>47</v>
      </c>
      <c r="E23" s="20"/>
      <c r="F23" s="2"/>
      <c r="G23" s="37">
        <v>2017</v>
      </c>
      <c r="H23" s="6">
        <v>95</v>
      </c>
      <c r="I23" s="6">
        <v>34.200000000000003</v>
      </c>
      <c r="J23" s="2"/>
    </row>
    <row r="24" spans="1:10" x14ac:dyDescent="0.25">
      <c r="A24" s="2"/>
      <c r="B24" s="5">
        <v>42905</v>
      </c>
      <c r="C24" s="6">
        <v>95</v>
      </c>
      <c r="D24" s="6">
        <v>34.200000000000003</v>
      </c>
      <c r="E24" s="43">
        <v>30.6</v>
      </c>
      <c r="F24" s="2"/>
      <c r="G24" s="7" t="s">
        <v>5</v>
      </c>
      <c r="H24" s="7">
        <v>146.30000000000001</v>
      </c>
      <c r="I24" s="7">
        <v>131.6</v>
      </c>
      <c r="J24" s="2"/>
    </row>
    <row r="25" spans="1:10" x14ac:dyDescent="0.25">
      <c r="A25" s="2"/>
      <c r="B25" s="29"/>
      <c r="C25" s="29"/>
      <c r="D25" s="29"/>
      <c r="E25" s="29"/>
      <c r="F25" s="2"/>
      <c r="G25" s="2"/>
      <c r="H25" s="2"/>
      <c r="I25" s="2"/>
      <c r="J25" s="2"/>
    </row>
    <row r="26" spans="1:10" x14ac:dyDescent="0.25">
      <c r="A26" s="2"/>
      <c r="B26" s="2"/>
      <c r="C26" s="2"/>
      <c r="D26" s="2"/>
      <c r="E26" s="2"/>
      <c r="F26" s="2"/>
      <c r="G26" s="30" t="s">
        <v>8</v>
      </c>
      <c r="H26" s="31">
        <f>COUNT(H8:H23)</f>
        <v>16</v>
      </c>
      <c r="I26" s="31">
        <f>COUNT(I8:I23)</f>
        <v>16</v>
      </c>
      <c r="J26" s="2"/>
    </row>
    <row r="27" spans="1:10" x14ac:dyDescent="0.25">
      <c r="A27" s="2"/>
      <c r="B27" s="59" t="s">
        <v>6</v>
      </c>
      <c r="C27" s="59"/>
      <c r="D27" s="59"/>
      <c r="E27" s="59"/>
      <c r="F27" s="2"/>
      <c r="G27" s="30" t="s">
        <v>14</v>
      </c>
      <c r="H27" s="32">
        <f>MIN(H8:H23)</f>
        <v>95</v>
      </c>
      <c r="I27" s="32">
        <f>MIN(I8:I23)</f>
        <v>34.200000000000003</v>
      </c>
      <c r="J27" s="2"/>
    </row>
    <row r="28" spans="1:10" x14ac:dyDescent="0.25">
      <c r="A28" s="2"/>
      <c r="B28" s="2"/>
      <c r="C28" s="8"/>
      <c r="D28" s="1"/>
      <c r="E28" s="1"/>
      <c r="F28" s="2"/>
      <c r="G28" s="30" t="s">
        <v>15</v>
      </c>
      <c r="H28" s="32">
        <f>MAX(H8:H23)</f>
        <v>497</v>
      </c>
      <c r="I28" s="32">
        <f>MAX(I8:I23)</f>
        <v>160</v>
      </c>
      <c r="J28" s="2"/>
    </row>
    <row r="29" spans="1:10" x14ac:dyDescent="0.25">
      <c r="A29" s="2"/>
      <c r="B29" s="2"/>
      <c r="C29" s="1"/>
      <c r="D29" s="1"/>
      <c r="E29" s="1"/>
      <c r="F29" s="2"/>
      <c r="G29" s="30" t="s">
        <v>9</v>
      </c>
      <c r="H29" s="33">
        <f>_xlfn.VAR.P(H8:H23)</f>
        <v>10128.807343749999</v>
      </c>
      <c r="I29" s="33">
        <f>_xlfn.VAR.P(I8:I23)</f>
        <v>818.13984374999973</v>
      </c>
      <c r="J29" s="2"/>
    </row>
    <row r="30" spans="1:10" x14ac:dyDescent="0.25">
      <c r="A30" s="2"/>
      <c r="B30" s="2"/>
      <c r="C30" s="1"/>
      <c r="D30" s="1"/>
      <c r="E30" s="1"/>
      <c r="F30" s="2"/>
      <c r="G30" s="30" t="s">
        <v>10</v>
      </c>
      <c r="H30" s="33">
        <f>_xlfn.STDEV.P(H8:H23)</f>
        <v>100.64197605249014</v>
      </c>
      <c r="I30" s="33">
        <f>_xlfn.STDEV.P(I8:I23)</f>
        <v>28.60314394869906</v>
      </c>
      <c r="J30" s="2"/>
    </row>
    <row r="31" spans="1:10" x14ac:dyDescent="0.25">
      <c r="A31" s="2"/>
      <c r="B31" s="2"/>
      <c r="C31" s="1"/>
      <c r="D31" s="1"/>
      <c r="E31" s="1"/>
      <c r="F31" s="2"/>
      <c r="G31" s="30" t="s">
        <v>11</v>
      </c>
      <c r="H31" s="33">
        <f>MEDIAN(H8:H23)</f>
        <v>466.25</v>
      </c>
      <c r="I31" s="33">
        <f>MEDIAN(I8:I23)</f>
        <v>44</v>
      </c>
      <c r="J31" s="2"/>
    </row>
    <row r="32" spans="1:10" x14ac:dyDescent="0.25">
      <c r="A32" s="2"/>
      <c r="B32" s="2"/>
      <c r="C32" s="1"/>
      <c r="D32" s="1"/>
      <c r="E32" s="1"/>
      <c r="F32" s="2"/>
      <c r="G32" s="30" t="s">
        <v>12</v>
      </c>
      <c r="H32" s="33">
        <f>_xlfn.CONFIDENCE.T(0.05,H30,H26)</f>
        <v>53.628323530329446</v>
      </c>
      <c r="I32" s="33">
        <f>_xlfn.CONFIDENCE.T(0.05,I30,I26)</f>
        <v>15.241539542758854</v>
      </c>
      <c r="J32" s="2"/>
    </row>
    <row r="33" spans="1:10" x14ac:dyDescent="0.25">
      <c r="A33" s="2"/>
      <c r="B33" s="2"/>
      <c r="C33" s="2"/>
      <c r="D33" s="2"/>
      <c r="E33" s="2"/>
      <c r="F33" s="2"/>
      <c r="G33" s="52"/>
      <c r="H33" s="52"/>
      <c r="I33" s="52"/>
      <c r="J33" s="2"/>
    </row>
    <row r="34" spans="1:10" x14ac:dyDescent="0.25">
      <c r="A34" s="2"/>
      <c r="F34" s="2"/>
      <c r="J34" s="2"/>
    </row>
    <row r="35" spans="1:10" x14ac:dyDescent="0.25">
      <c r="A35" s="2"/>
      <c r="B35" s="2"/>
      <c r="C35" s="2"/>
      <c r="D35" s="2"/>
      <c r="E35" s="2"/>
    </row>
  </sheetData>
  <mergeCells count="9">
    <mergeCell ref="B4:E4"/>
    <mergeCell ref="F4:J4"/>
    <mergeCell ref="G33:I33"/>
    <mergeCell ref="G6:G7"/>
    <mergeCell ref="H7:I7"/>
    <mergeCell ref="B6:B8"/>
    <mergeCell ref="C6:E6"/>
    <mergeCell ref="C8:E8"/>
    <mergeCell ref="B27:E27"/>
  </mergeCells>
  <pageMargins left="0.7" right="0.7" top="0.75" bottom="0.75" header="0.3" footer="0.3"/>
  <pageSetup paperSize="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workbookViewId="0">
      <selection activeCell="F12" sqref="F12"/>
    </sheetView>
  </sheetViews>
  <sheetFormatPr defaultRowHeight="15" x14ac:dyDescent="0.25"/>
  <cols>
    <col min="1" max="1" width="14.42578125" customWidth="1"/>
    <col min="2" max="2" width="12.7109375" customWidth="1"/>
    <col min="3" max="3" width="12.42578125" customWidth="1"/>
    <col min="4" max="4" width="10.28515625" customWidth="1"/>
    <col min="5" max="5" width="10.5703125" customWidth="1"/>
    <col min="6" max="6" width="12.42578125" customWidth="1"/>
    <col min="7" max="7" width="10.140625" customWidth="1"/>
    <col min="8" max="8" width="11.140625" customWidth="1"/>
    <col min="9" max="9" width="11.85546875" customWidth="1"/>
  </cols>
  <sheetData>
    <row r="1" spans="1:9" x14ac:dyDescent="0.25">
      <c r="A1" s="30" t="s">
        <v>18</v>
      </c>
      <c r="B1" s="30"/>
      <c r="C1" s="30"/>
      <c r="D1" s="30"/>
      <c r="E1" s="30"/>
      <c r="F1" s="30"/>
      <c r="G1" s="30"/>
      <c r="H1" s="30"/>
      <c r="I1" s="30"/>
    </row>
    <row r="2" spans="1:9" ht="15.75" thickBot="1" x14ac:dyDescent="0.3">
      <c r="A2" s="30"/>
      <c r="B2" s="30"/>
      <c r="C2" s="30"/>
      <c r="D2" s="30"/>
      <c r="E2" s="30"/>
      <c r="F2" s="30"/>
      <c r="G2" s="30"/>
      <c r="H2" s="30"/>
      <c r="I2" s="30"/>
    </row>
    <row r="3" spans="1:9" x14ac:dyDescent="0.25">
      <c r="A3" s="45" t="s">
        <v>19</v>
      </c>
      <c r="B3" s="45"/>
      <c r="C3" s="30"/>
      <c r="D3" s="30"/>
      <c r="E3" s="30"/>
      <c r="F3" s="30"/>
      <c r="G3" s="30"/>
      <c r="H3" s="30"/>
      <c r="I3" s="30"/>
    </row>
    <row r="4" spans="1:9" x14ac:dyDescent="0.25">
      <c r="A4" s="46" t="s">
        <v>20</v>
      </c>
      <c r="B4" s="49">
        <v>0.75630970888152904</v>
      </c>
      <c r="C4" s="30"/>
      <c r="D4" s="30"/>
      <c r="E4" s="30"/>
      <c r="F4" s="30"/>
      <c r="G4" s="30"/>
      <c r="H4" s="30"/>
      <c r="I4" s="30"/>
    </row>
    <row r="5" spans="1:9" x14ac:dyDescent="0.25">
      <c r="A5" s="46" t="s">
        <v>21</v>
      </c>
      <c r="B5" s="49">
        <v>0.57200437574846319</v>
      </c>
      <c r="C5" s="30"/>
      <c r="D5" s="30"/>
      <c r="E5" s="30"/>
      <c r="F5" s="30"/>
      <c r="G5" s="30"/>
      <c r="H5" s="30"/>
      <c r="I5" s="30"/>
    </row>
    <row r="6" spans="1:9" x14ac:dyDescent="0.25">
      <c r="A6" s="46" t="s">
        <v>22</v>
      </c>
      <c r="B6" s="49">
        <v>0.53908163542142185</v>
      </c>
      <c r="C6" s="30"/>
      <c r="D6" s="30"/>
      <c r="E6" s="30"/>
      <c r="F6" s="30"/>
      <c r="G6" s="30"/>
      <c r="H6" s="30"/>
      <c r="I6" s="30"/>
    </row>
    <row r="7" spans="1:9" x14ac:dyDescent="0.25">
      <c r="A7" s="46" t="s">
        <v>23</v>
      </c>
      <c r="B7" s="49">
        <v>73.041384244942847</v>
      </c>
      <c r="C7" s="30"/>
      <c r="D7" s="30"/>
      <c r="E7" s="30"/>
      <c r="F7" s="30"/>
      <c r="G7" s="30"/>
      <c r="H7" s="30"/>
      <c r="I7" s="30"/>
    </row>
    <row r="8" spans="1:9" ht="15.75" thickBot="1" x14ac:dyDescent="0.3">
      <c r="A8" s="47" t="s">
        <v>24</v>
      </c>
      <c r="B8" s="47">
        <v>15</v>
      </c>
      <c r="C8" s="30"/>
      <c r="D8" s="30"/>
      <c r="E8" s="30"/>
      <c r="F8" s="30"/>
      <c r="G8" s="30"/>
      <c r="H8" s="30"/>
      <c r="I8" s="30"/>
    </row>
    <row r="9" spans="1:9" x14ac:dyDescent="0.25">
      <c r="A9" s="30"/>
      <c r="B9" s="30"/>
      <c r="C9" s="30"/>
      <c r="D9" s="30"/>
      <c r="E9" s="30"/>
      <c r="F9" s="30"/>
      <c r="G9" s="30"/>
      <c r="H9" s="30"/>
      <c r="I9" s="30"/>
    </row>
    <row r="10" spans="1:9" ht="15.75" thickBot="1" x14ac:dyDescent="0.3">
      <c r="A10" s="30" t="s">
        <v>25</v>
      </c>
      <c r="B10" s="30"/>
      <c r="C10" s="30"/>
      <c r="D10" s="30"/>
      <c r="E10" s="30"/>
      <c r="F10" s="30"/>
      <c r="G10" s="30"/>
      <c r="H10" s="30"/>
      <c r="I10" s="30"/>
    </row>
    <row r="11" spans="1:9" x14ac:dyDescent="0.25">
      <c r="A11" s="48"/>
      <c r="B11" s="48" t="s">
        <v>30</v>
      </c>
      <c r="C11" s="48" t="s">
        <v>31</v>
      </c>
      <c r="D11" s="48" t="s">
        <v>32</v>
      </c>
      <c r="E11" s="48" t="s">
        <v>33</v>
      </c>
      <c r="F11" s="48" t="s">
        <v>34</v>
      </c>
      <c r="G11" s="30"/>
      <c r="H11" s="30"/>
      <c r="I11" s="30"/>
    </row>
    <row r="12" spans="1:9" x14ac:dyDescent="0.25">
      <c r="A12" s="46" t="s">
        <v>26</v>
      </c>
      <c r="B12" s="46">
        <v>1</v>
      </c>
      <c r="C12" s="49">
        <v>92691.810438574001</v>
      </c>
      <c r="D12" s="49">
        <v>92691.810438574001</v>
      </c>
      <c r="E12" s="49">
        <v>17.374142312164818</v>
      </c>
      <c r="F12" s="49">
        <v>1.103020599944626E-3</v>
      </c>
      <c r="G12" s="30"/>
      <c r="H12" s="30"/>
      <c r="I12" s="30"/>
    </row>
    <row r="13" spans="1:9" x14ac:dyDescent="0.25">
      <c r="A13" s="46" t="s">
        <v>27</v>
      </c>
      <c r="B13" s="46">
        <v>13</v>
      </c>
      <c r="C13" s="49">
        <v>69355.569561426004</v>
      </c>
      <c r="D13" s="49">
        <v>5335.0438124173852</v>
      </c>
      <c r="E13" s="49"/>
      <c r="F13" s="49"/>
      <c r="G13" s="30"/>
      <c r="H13" s="30"/>
      <c r="I13" s="30"/>
    </row>
    <row r="14" spans="1:9" ht="15.75" thickBot="1" x14ac:dyDescent="0.3">
      <c r="A14" s="47" t="s">
        <v>28</v>
      </c>
      <c r="B14" s="47">
        <v>14</v>
      </c>
      <c r="C14" s="50">
        <v>162047.38</v>
      </c>
      <c r="D14" s="50"/>
      <c r="E14" s="50"/>
      <c r="F14" s="50"/>
      <c r="G14" s="30"/>
      <c r="H14" s="30"/>
      <c r="I14" s="30"/>
    </row>
    <row r="15" spans="1:9" ht="15.75" thickBot="1" x14ac:dyDescent="0.3">
      <c r="A15" s="30"/>
      <c r="B15" s="30"/>
      <c r="C15" s="30"/>
      <c r="D15" s="30"/>
      <c r="E15" s="30"/>
      <c r="F15" s="30"/>
      <c r="G15" s="30"/>
      <c r="H15" s="30"/>
      <c r="I15" s="30"/>
    </row>
    <row r="16" spans="1:9" x14ac:dyDescent="0.25">
      <c r="A16" s="48"/>
      <c r="B16" s="48" t="s">
        <v>35</v>
      </c>
      <c r="C16" s="48" t="s">
        <v>23</v>
      </c>
      <c r="D16" s="48" t="s">
        <v>36</v>
      </c>
      <c r="E16" s="48" t="s">
        <v>37</v>
      </c>
      <c r="F16" s="48" t="s">
        <v>38</v>
      </c>
      <c r="G16" s="48" t="s">
        <v>39</v>
      </c>
      <c r="H16" s="48" t="s">
        <v>40</v>
      </c>
      <c r="I16" s="48" t="s">
        <v>41</v>
      </c>
    </row>
    <row r="17" spans="1:9" x14ac:dyDescent="0.25">
      <c r="A17" s="46" t="s">
        <v>29</v>
      </c>
      <c r="B17" s="49">
        <v>15714.494742241603</v>
      </c>
      <c r="C17" s="49">
        <v>3668.4147413035271</v>
      </c>
      <c r="D17" s="49">
        <v>4.2837290356808584</v>
      </c>
      <c r="E17" s="49">
        <v>8.8970698146716533E-4</v>
      </c>
      <c r="F17" s="49">
        <v>7789.3665162233983</v>
      </c>
      <c r="G17" s="49">
        <v>23639.622968259806</v>
      </c>
      <c r="H17" s="49">
        <v>7789.3665162233983</v>
      </c>
      <c r="I17" s="49">
        <v>23639.622968259806</v>
      </c>
    </row>
    <row r="18" spans="1:9" ht="15.75" thickBot="1" x14ac:dyDescent="0.3">
      <c r="A18" s="47">
        <v>1973</v>
      </c>
      <c r="B18" s="50">
        <v>-7.7092844319056182</v>
      </c>
      <c r="C18" s="50">
        <v>1.849534266258118</v>
      </c>
      <c r="D18" s="50">
        <v>-4.1682301174677034</v>
      </c>
      <c r="E18" s="50">
        <v>1.1030205999446243E-3</v>
      </c>
      <c r="F18" s="50">
        <v>-11.704960289783566</v>
      </c>
      <c r="G18" s="50">
        <v>-3.713608574027671</v>
      </c>
      <c r="H18" s="50">
        <v>-11.704960289783566</v>
      </c>
      <c r="I18" s="50">
        <v>-3.713608574027671</v>
      </c>
    </row>
    <row r="19" spans="1:9" x14ac:dyDescent="0.25">
      <c r="A19" s="30"/>
      <c r="B19" s="30"/>
      <c r="C19" s="30"/>
      <c r="D19" s="30"/>
      <c r="E19" s="30"/>
      <c r="F19" s="30"/>
      <c r="G19" s="30"/>
      <c r="H19" s="30"/>
      <c r="I19" s="30"/>
    </row>
    <row r="20" spans="1:9" x14ac:dyDescent="0.25">
      <c r="A20" s="30" t="s">
        <v>42</v>
      </c>
      <c r="B20" s="30"/>
      <c r="C20" s="30"/>
      <c r="D20" s="30"/>
      <c r="E20" s="30"/>
      <c r="F20" s="30"/>
      <c r="G20" s="30"/>
      <c r="H20" s="30"/>
      <c r="I20" s="30"/>
    </row>
    <row r="21" spans="1:9" ht="15.75" thickBot="1" x14ac:dyDescent="0.3">
      <c r="A21" s="30"/>
      <c r="B21" s="30"/>
      <c r="C21" s="30"/>
      <c r="D21" s="30"/>
      <c r="E21" s="30"/>
      <c r="F21" s="30"/>
      <c r="G21" s="30"/>
      <c r="H21" s="30"/>
      <c r="I21" s="30"/>
    </row>
    <row r="22" spans="1:9" x14ac:dyDescent="0.25">
      <c r="A22" s="48" t="s">
        <v>43</v>
      </c>
      <c r="B22" s="48" t="s">
        <v>44</v>
      </c>
      <c r="C22" s="48" t="s">
        <v>45</v>
      </c>
      <c r="D22" s="30"/>
      <c r="E22" s="30"/>
      <c r="F22" s="30"/>
      <c r="G22" s="30"/>
      <c r="H22" s="30"/>
      <c r="I22" s="30"/>
    </row>
    <row r="23" spans="1:9" x14ac:dyDescent="0.25">
      <c r="A23" s="46">
        <v>1</v>
      </c>
      <c r="B23" s="49">
        <v>496.36727365991283</v>
      </c>
      <c r="C23" s="49">
        <v>-32.767273659912803</v>
      </c>
      <c r="D23" s="30"/>
      <c r="E23" s="30"/>
      <c r="F23" s="30"/>
      <c r="G23" s="30"/>
      <c r="H23" s="30"/>
      <c r="I23" s="30"/>
    </row>
    <row r="24" spans="1:9" x14ac:dyDescent="0.25">
      <c r="A24" s="46">
        <v>2</v>
      </c>
      <c r="B24" s="49">
        <v>488.65798922800604</v>
      </c>
      <c r="C24" s="49">
        <v>-19.757989228006068</v>
      </c>
      <c r="D24" s="30"/>
      <c r="E24" s="30"/>
      <c r="F24" s="30"/>
      <c r="G24" s="30"/>
      <c r="H24" s="30"/>
      <c r="I24" s="30"/>
    </row>
    <row r="25" spans="1:9" x14ac:dyDescent="0.25">
      <c r="A25" s="46">
        <v>3</v>
      </c>
      <c r="B25" s="49">
        <v>480.94870479610108</v>
      </c>
      <c r="C25" s="49">
        <v>-41.148704796101072</v>
      </c>
      <c r="D25" s="30"/>
      <c r="E25" s="30"/>
      <c r="F25" s="30"/>
      <c r="G25" s="30"/>
      <c r="H25" s="30"/>
      <c r="I25" s="30"/>
    </row>
    <row r="26" spans="1:9" x14ac:dyDescent="0.25">
      <c r="A26" s="46">
        <v>4</v>
      </c>
      <c r="B26" s="49">
        <v>473.23942036419612</v>
      </c>
      <c r="C26" s="49">
        <v>6.4605796358038674</v>
      </c>
      <c r="D26" s="30"/>
      <c r="E26" s="30"/>
      <c r="F26" s="30"/>
      <c r="G26" s="30"/>
      <c r="H26" s="30"/>
      <c r="I26" s="30"/>
    </row>
    <row r="27" spans="1:9" x14ac:dyDescent="0.25">
      <c r="A27" s="46">
        <v>5</v>
      </c>
      <c r="B27" s="49">
        <v>465.53013593228934</v>
      </c>
      <c r="C27" s="49">
        <v>10.369864067710637</v>
      </c>
      <c r="D27" s="30"/>
      <c r="E27" s="30"/>
      <c r="F27" s="30"/>
      <c r="G27" s="30"/>
      <c r="H27" s="30"/>
      <c r="I27" s="30"/>
    </row>
    <row r="28" spans="1:9" x14ac:dyDescent="0.25">
      <c r="A28" s="46">
        <v>6</v>
      </c>
      <c r="B28" s="49">
        <v>457.82085150038438</v>
      </c>
      <c r="C28" s="49">
        <v>-37.820851500384379</v>
      </c>
      <c r="D28" s="30"/>
      <c r="E28" s="30"/>
      <c r="F28" s="30"/>
      <c r="G28" s="30"/>
      <c r="H28" s="30"/>
      <c r="I28" s="30"/>
    </row>
    <row r="29" spans="1:9" x14ac:dyDescent="0.25">
      <c r="A29" s="46">
        <v>7</v>
      </c>
      <c r="B29" s="49">
        <v>450.11156706847942</v>
      </c>
      <c r="C29" s="49">
        <v>-171.61156706847942</v>
      </c>
      <c r="D29" s="30"/>
      <c r="E29" s="30"/>
      <c r="F29" s="30"/>
      <c r="G29" s="30"/>
      <c r="H29" s="30"/>
      <c r="I29" s="30"/>
    </row>
    <row r="30" spans="1:9" x14ac:dyDescent="0.25">
      <c r="A30" s="46">
        <v>8</v>
      </c>
      <c r="B30" s="49">
        <v>442.40228263657264</v>
      </c>
      <c r="C30" s="49">
        <v>38.897717363427375</v>
      </c>
      <c r="D30" s="30"/>
      <c r="E30" s="30"/>
      <c r="F30" s="30"/>
      <c r="G30" s="30"/>
      <c r="H30" s="30"/>
      <c r="I30" s="30"/>
    </row>
    <row r="31" spans="1:9" x14ac:dyDescent="0.25">
      <c r="A31" s="46">
        <v>9</v>
      </c>
      <c r="B31" s="49">
        <v>434.69299820466767</v>
      </c>
      <c r="C31" s="49">
        <v>49.107001795332337</v>
      </c>
      <c r="D31" s="30"/>
      <c r="E31" s="30"/>
      <c r="F31" s="30"/>
      <c r="G31" s="30"/>
      <c r="H31" s="30"/>
      <c r="I31" s="30"/>
    </row>
    <row r="32" spans="1:9" x14ac:dyDescent="0.25">
      <c r="A32" s="46">
        <v>10</v>
      </c>
      <c r="B32" s="49">
        <v>426.98371377276089</v>
      </c>
      <c r="C32" s="49">
        <v>42.416286227239084</v>
      </c>
      <c r="D32" s="30"/>
      <c r="E32" s="30"/>
      <c r="F32" s="30"/>
      <c r="G32" s="30"/>
      <c r="H32" s="30"/>
      <c r="I32" s="30"/>
    </row>
    <row r="33" spans="1:9" x14ac:dyDescent="0.25">
      <c r="A33" s="46">
        <v>11</v>
      </c>
      <c r="B33" s="49">
        <v>419.27442934085593</v>
      </c>
      <c r="C33" s="49">
        <v>77.725570659144068</v>
      </c>
      <c r="D33" s="30"/>
      <c r="E33" s="30"/>
      <c r="F33" s="30"/>
      <c r="G33" s="30"/>
      <c r="H33" s="30"/>
      <c r="I33" s="30"/>
    </row>
    <row r="34" spans="1:9" x14ac:dyDescent="0.25">
      <c r="A34" s="46">
        <v>12</v>
      </c>
      <c r="B34" s="49">
        <v>411.56514490895097</v>
      </c>
      <c r="C34" s="49">
        <v>72.234855091049042</v>
      </c>
      <c r="D34" s="30"/>
      <c r="E34" s="30"/>
      <c r="F34" s="30"/>
      <c r="G34" s="30"/>
      <c r="H34" s="30"/>
      <c r="I34" s="30"/>
    </row>
    <row r="35" spans="1:9" x14ac:dyDescent="0.25">
      <c r="A35" s="46">
        <v>13</v>
      </c>
      <c r="B35" s="49">
        <v>396.14657604513923</v>
      </c>
      <c r="C35" s="49">
        <v>-34.346576045139216</v>
      </c>
      <c r="D35" s="30"/>
      <c r="E35" s="30"/>
      <c r="F35" s="30"/>
      <c r="G35" s="30"/>
      <c r="H35" s="30"/>
      <c r="I35" s="30"/>
    </row>
    <row r="36" spans="1:9" x14ac:dyDescent="0.25">
      <c r="A36" s="46">
        <v>14</v>
      </c>
      <c r="B36" s="49">
        <v>349.89086945370582</v>
      </c>
      <c r="C36" s="49">
        <v>110.10913054629418</v>
      </c>
      <c r="D36" s="30"/>
      <c r="E36" s="30"/>
      <c r="F36" s="30"/>
      <c r="G36" s="30"/>
      <c r="H36" s="30"/>
      <c r="I36" s="30"/>
    </row>
    <row r="37" spans="1:9" ht="15.75" thickBot="1" x14ac:dyDescent="0.3">
      <c r="A37" s="47">
        <v>15</v>
      </c>
      <c r="B37" s="50">
        <v>164.86804308797036</v>
      </c>
      <c r="C37" s="50">
        <v>-69.868043087970364</v>
      </c>
      <c r="D37" s="30"/>
      <c r="E37" s="30"/>
      <c r="F37" s="30"/>
      <c r="G37" s="30"/>
      <c r="H37" s="30"/>
      <c r="I37" s="30"/>
    </row>
  </sheetData>
  <pageMargins left="0.70866141732283472" right="0.70866141732283472" top="0.35433070866141736" bottom="0.35433070866141736" header="0" footer="0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37"/>
  <sheetViews>
    <sheetView workbookViewId="0">
      <selection activeCell="G12" sqref="G12"/>
    </sheetView>
  </sheetViews>
  <sheetFormatPr defaultRowHeight="15" x14ac:dyDescent="0.25"/>
  <cols>
    <col min="1" max="1" width="7.140625" customWidth="1"/>
    <col min="2" max="2" width="15.5703125" customWidth="1"/>
    <col min="3" max="3" width="10.85546875" customWidth="1"/>
    <col min="4" max="4" width="12.140625" customWidth="1"/>
    <col min="5" max="5" width="9.85546875" customWidth="1"/>
    <col min="6" max="6" width="10.42578125" customWidth="1"/>
    <col min="7" max="7" width="11.42578125" customWidth="1"/>
    <col min="8" max="8" width="10.5703125" customWidth="1"/>
    <col min="9" max="9" width="11.5703125" customWidth="1"/>
    <col min="10" max="10" width="11.85546875" customWidth="1"/>
  </cols>
  <sheetData>
    <row r="1" spans="2:10" x14ac:dyDescent="0.25">
      <c r="B1" s="30" t="s">
        <v>18</v>
      </c>
      <c r="C1" s="30"/>
      <c r="D1" s="30"/>
      <c r="E1" s="30"/>
      <c r="F1" s="30"/>
      <c r="G1" s="30"/>
      <c r="H1" s="30"/>
      <c r="I1" s="30"/>
      <c r="J1" s="30"/>
    </row>
    <row r="2" spans="2:10" ht="15.75" thickBot="1" x14ac:dyDescent="0.3">
      <c r="B2" s="30"/>
      <c r="C2" s="30"/>
      <c r="D2" s="30"/>
      <c r="E2" s="30"/>
      <c r="F2" s="30"/>
      <c r="G2" s="30"/>
      <c r="H2" s="30"/>
      <c r="I2" s="30"/>
      <c r="J2" s="30"/>
    </row>
    <row r="3" spans="2:10" x14ac:dyDescent="0.25">
      <c r="B3" s="45" t="s">
        <v>19</v>
      </c>
      <c r="C3" s="45"/>
      <c r="D3" s="30"/>
      <c r="E3" s="30"/>
      <c r="F3" s="30"/>
      <c r="G3" s="30"/>
      <c r="H3" s="30"/>
      <c r="I3" s="30"/>
      <c r="J3" s="30"/>
    </row>
    <row r="4" spans="2:10" x14ac:dyDescent="0.25">
      <c r="B4" s="46" t="s">
        <v>20</v>
      </c>
      <c r="C4" s="49">
        <v>0.12911360369555083</v>
      </c>
      <c r="D4" s="30"/>
      <c r="E4" s="30"/>
      <c r="F4" s="30"/>
      <c r="G4" s="30"/>
      <c r="H4" s="30"/>
      <c r="I4" s="30"/>
      <c r="J4" s="30"/>
    </row>
    <row r="5" spans="2:10" x14ac:dyDescent="0.25">
      <c r="B5" s="46" t="s">
        <v>21</v>
      </c>
      <c r="C5" s="49">
        <v>1.6670322659251759E-2</v>
      </c>
      <c r="D5" s="30"/>
      <c r="E5" s="30"/>
      <c r="F5" s="30"/>
      <c r="G5" s="30"/>
      <c r="H5" s="30"/>
      <c r="I5" s="30"/>
      <c r="J5" s="30"/>
    </row>
    <row r="6" spans="2:10" x14ac:dyDescent="0.25">
      <c r="B6" s="46" t="s">
        <v>22</v>
      </c>
      <c r="C6" s="49">
        <v>-5.8970421751575033E-2</v>
      </c>
      <c r="D6" s="30"/>
      <c r="E6" s="30"/>
      <c r="F6" s="30"/>
      <c r="G6" s="30"/>
      <c r="H6" s="30"/>
      <c r="I6" s="30"/>
      <c r="J6" s="30"/>
    </row>
    <row r="7" spans="2:10" x14ac:dyDescent="0.25">
      <c r="B7" s="46" t="s">
        <v>23</v>
      </c>
      <c r="C7" s="49">
        <v>31.245524221603066</v>
      </c>
      <c r="D7" s="30"/>
      <c r="E7" s="30"/>
      <c r="F7" s="30"/>
      <c r="G7" s="30"/>
      <c r="H7" s="30"/>
      <c r="I7" s="30"/>
      <c r="J7" s="30"/>
    </row>
    <row r="8" spans="2:10" ht="15.75" thickBot="1" x14ac:dyDescent="0.3">
      <c r="B8" s="47" t="s">
        <v>24</v>
      </c>
      <c r="C8" s="47">
        <v>15</v>
      </c>
      <c r="D8" s="30"/>
      <c r="E8" s="30"/>
      <c r="F8" s="30"/>
      <c r="G8" s="30"/>
      <c r="H8" s="30"/>
      <c r="I8" s="30"/>
      <c r="J8" s="30"/>
    </row>
    <row r="9" spans="2:10" x14ac:dyDescent="0.25">
      <c r="B9" s="30"/>
      <c r="C9" s="30"/>
      <c r="D9" s="30"/>
      <c r="E9" s="30"/>
      <c r="F9" s="30"/>
      <c r="G9" s="30"/>
      <c r="H9" s="30"/>
      <c r="I9" s="30"/>
      <c r="J9" s="30"/>
    </row>
    <row r="10" spans="2:10" ht="15.75" thickBot="1" x14ac:dyDescent="0.3">
      <c r="B10" s="30" t="s">
        <v>25</v>
      </c>
      <c r="C10" s="30"/>
      <c r="D10" s="30"/>
      <c r="E10" s="30"/>
      <c r="F10" s="30"/>
      <c r="G10" s="30"/>
      <c r="H10" s="30"/>
      <c r="I10" s="30"/>
      <c r="J10" s="30"/>
    </row>
    <row r="11" spans="2:10" x14ac:dyDescent="0.25">
      <c r="B11" s="48"/>
      <c r="C11" s="48" t="s">
        <v>30</v>
      </c>
      <c r="D11" s="48" t="s">
        <v>31</v>
      </c>
      <c r="E11" s="48" t="s">
        <v>32</v>
      </c>
      <c r="F11" s="48" t="s">
        <v>33</v>
      </c>
      <c r="G11" s="48" t="s">
        <v>34</v>
      </c>
      <c r="H11" s="30"/>
      <c r="I11" s="30"/>
      <c r="J11" s="30"/>
    </row>
    <row r="12" spans="2:10" x14ac:dyDescent="0.25">
      <c r="B12" s="46" t="s">
        <v>26</v>
      </c>
      <c r="C12" s="46">
        <v>1</v>
      </c>
      <c r="D12" s="49">
        <v>215.1611428571432</v>
      </c>
      <c r="E12" s="49">
        <v>215.1611428571432</v>
      </c>
      <c r="F12" s="49">
        <v>0.22038813590609854</v>
      </c>
      <c r="G12" s="49">
        <v>0.64652085208499055</v>
      </c>
      <c r="H12" s="30"/>
      <c r="I12" s="30"/>
      <c r="J12" s="30"/>
    </row>
    <row r="13" spans="2:10" x14ac:dyDescent="0.25">
      <c r="B13" s="46" t="s">
        <v>27</v>
      </c>
      <c r="C13" s="46">
        <v>13</v>
      </c>
      <c r="D13" s="49">
        <v>12691.67619047619</v>
      </c>
      <c r="E13" s="49">
        <v>976.28278388278386</v>
      </c>
      <c r="F13" s="49"/>
      <c r="G13" s="49"/>
      <c r="H13" s="30"/>
      <c r="I13" s="30"/>
      <c r="J13" s="30"/>
    </row>
    <row r="14" spans="2:10" ht="15.75" thickBot="1" x14ac:dyDescent="0.3">
      <c r="B14" s="47" t="s">
        <v>28</v>
      </c>
      <c r="C14" s="47">
        <v>14</v>
      </c>
      <c r="D14" s="50">
        <v>12906.837333333333</v>
      </c>
      <c r="E14" s="50"/>
      <c r="F14" s="50"/>
      <c r="G14" s="50"/>
      <c r="H14" s="30"/>
      <c r="I14" s="30"/>
      <c r="J14" s="30"/>
    </row>
    <row r="15" spans="2:10" ht="15.75" thickBot="1" x14ac:dyDescent="0.3">
      <c r="B15" s="30"/>
      <c r="C15" s="30"/>
      <c r="D15" s="30"/>
      <c r="E15" s="30"/>
      <c r="F15" s="30"/>
      <c r="G15" s="30"/>
      <c r="H15" s="30"/>
      <c r="I15" s="30"/>
      <c r="J15" s="30"/>
    </row>
    <row r="16" spans="2:10" x14ac:dyDescent="0.25">
      <c r="B16" s="48"/>
      <c r="C16" s="48" t="s">
        <v>35</v>
      </c>
      <c r="D16" s="48" t="s">
        <v>23</v>
      </c>
      <c r="E16" s="48" t="s">
        <v>36</v>
      </c>
      <c r="F16" s="48" t="s">
        <v>37</v>
      </c>
      <c r="G16" s="48" t="s">
        <v>38</v>
      </c>
      <c r="H16" s="48" t="s">
        <v>39</v>
      </c>
      <c r="I16" s="48" t="s">
        <v>40</v>
      </c>
      <c r="J16" s="48" t="s">
        <v>41</v>
      </c>
    </row>
    <row r="17" spans="2:10" x14ac:dyDescent="0.25">
      <c r="B17" s="46" t="s">
        <v>29</v>
      </c>
      <c r="C17" s="49">
        <v>788.70476190476211</v>
      </c>
      <c r="D17" s="49">
        <v>1569.268474840291</v>
      </c>
      <c r="E17" s="49">
        <v>0.50259389935494048</v>
      </c>
      <c r="F17" s="49">
        <v>0.62365574641520294</v>
      </c>
      <c r="G17" s="49">
        <v>-2601.4936647153731</v>
      </c>
      <c r="H17" s="49">
        <v>4178.9031885248969</v>
      </c>
      <c r="I17" s="49">
        <v>-2601.4936647153731</v>
      </c>
      <c r="J17" s="49">
        <v>4178.9031885248969</v>
      </c>
    </row>
    <row r="18" spans="2:10" ht="15.75" thickBot="1" x14ac:dyDescent="0.3">
      <c r="B18" s="47">
        <v>1973</v>
      </c>
      <c r="C18" s="50">
        <v>-0.3714285714285715</v>
      </c>
      <c r="D18" s="50">
        <v>0.79119075182442289</v>
      </c>
      <c r="E18" s="50">
        <v>-0.4694551479173471</v>
      </c>
      <c r="F18" s="50">
        <v>0.64652085208499099</v>
      </c>
      <c r="G18" s="50">
        <v>-2.0806922729532866</v>
      </c>
      <c r="H18" s="50">
        <v>1.3378351300961437</v>
      </c>
      <c r="I18" s="50">
        <v>-2.0806922729532866</v>
      </c>
      <c r="J18" s="50">
        <v>1.3378351300961437</v>
      </c>
    </row>
    <row r="19" spans="2:10" x14ac:dyDescent="0.25">
      <c r="B19" s="30"/>
      <c r="C19" s="30"/>
      <c r="D19" s="30"/>
      <c r="E19" s="30"/>
      <c r="F19" s="30"/>
      <c r="G19" s="30"/>
      <c r="H19" s="30"/>
      <c r="I19" s="30"/>
      <c r="J19" s="30"/>
    </row>
    <row r="20" spans="2:10" x14ac:dyDescent="0.25">
      <c r="B20" s="30" t="s">
        <v>42</v>
      </c>
      <c r="C20" s="30"/>
      <c r="D20" s="30"/>
      <c r="E20" s="30"/>
      <c r="F20" s="30"/>
      <c r="G20" s="30"/>
      <c r="H20" s="30"/>
      <c r="I20" s="30"/>
      <c r="J20" s="30"/>
    </row>
    <row r="21" spans="2:10" ht="15.75" thickBot="1" x14ac:dyDescent="0.3">
      <c r="B21" s="30"/>
      <c r="C21" s="30"/>
      <c r="D21" s="30"/>
      <c r="E21" s="30"/>
      <c r="F21" s="30"/>
      <c r="G21" s="30"/>
      <c r="H21" s="30"/>
      <c r="I21" s="30"/>
      <c r="J21" s="30"/>
    </row>
    <row r="22" spans="2:10" x14ac:dyDescent="0.25">
      <c r="B22" s="48" t="s">
        <v>43</v>
      </c>
      <c r="C22" s="48" t="s">
        <v>46</v>
      </c>
      <c r="D22" s="48" t="s">
        <v>45</v>
      </c>
      <c r="E22" s="30"/>
      <c r="F22" s="30"/>
      <c r="G22" s="30"/>
      <c r="H22" s="30"/>
      <c r="I22" s="30"/>
      <c r="J22" s="30"/>
    </row>
    <row r="23" spans="2:10" x14ac:dyDescent="0.25">
      <c r="B23" s="46">
        <v>1</v>
      </c>
      <c r="C23" s="49">
        <v>55.504761904761949</v>
      </c>
      <c r="D23" s="49">
        <v>-13.504761904761949</v>
      </c>
      <c r="E23" s="30"/>
      <c r="F23" s="30"/>
      <c r="G23" s="30"/>
      <c r="H23" s="30"/>
      <c r="I23" s="30"/>
      <c r="J23" s="30"/>
    </row>
    <row r="24" spans="2:10" x14ac:dyDescent="0.25">
      <c r="B24" s="46">
        <v>2</v>
      </c>
      <c r="C24" s="49">
        <v>55.133333333333439</v>
      </c>
      <c r="D24" s="49">
        <v>-15.133333333333439</v>
      </c>
      <c r="E24" s="30"/>
      <c r="F24" s="30"/>
      <c r="G24" s="30"/>
      <c r="H24" s="30"/>
      <c r="I24" s="30"/>
      <c r="J24" s="30"/>
    </row>
    <row r="25" spans="2:10" x14ac:dyDescent="0.25">
      <c r="B25" s="46">
        <v>3</v>
      </c>
      <c r="C25" s="49">
        <v>54.761904761904816</v>
      </c>
      <c r="D25" s="49">
        <v>-10.761904761904816</v>
      </c>
      <c r="E25" s="30"/>
      <c r="F25" s="30"/>
      <c r="G25" s="30"/>
      <c r="H25" s="30"/>
      <c r="I25" s="30"/>
      <c r="J25" s="30"/>
    </row>
    <row r="26" spans="2:10" x14ac:dyDescent="0.25">
      <c r="B26" s="46">
        <v>4</v>
      </c>
      <c r="C26" s="49">
        <v>54.390476190476306</v>
      </c>
      <c r="D26" s="49">
        <v>-12.390476190476306</v>
      </c>
      <c r="E26" s="30"/>
      <c r="F26" s="30"/>
      <c r="G26" s="30"/>
      <c r="H26" s="30"/>
      <c r="I26" s="30"/>
      <c r="J26" s="30"/>
    </row>
    <row r="27" spans="2:10" x14ac:dyDescent="0.25">
      <c r="B27" s="46">
        <v>5</v>
      </c>
      <c r="C27" s="49">
        <v>54.019047619047683</v>
      </c>
      <c r="D27" s="49">
        <v>-10.019047619047683</v>
      </c>
      <c r="E27" s="30"/>
      <c r="F27" s="30"/>
      <c r="G27" s="30"/>
      <c r="H27" s="30"/>
      <c r="I27" s="30"/>
      <c r="J27" s="30"/>
    </row>
    <row r="28" spans="2:10" x14ac:dyDescent="0.25">
      <c r="B28" s="46">
        <v>6</v>
      </c>
      <c r="C28" s="49">
        <v>53.64761904761906</v>
      </c>
      <c r="D28" s="49">
        <v>-13.64761904761906</v>
      </c>
      <c r="E28" s="30"/>
      <c r="F28" s="30"/>
      <c r="G28" s="30"/>
      <c r="H28" s="30"/>
      <c r="I28" s="30"/>
      <c r="J28" s="30"/>
    </row>
    <row r="29" spans="2:10" x14ac:dyDescent="0.25">
      <c r="B29" s="46">
        <v>7</v>
      </c>
      <c r="C29" s="49">
        <v>53.27619047619055</v>
      </c>
      <c r="D29" s="49">
        <v>106.72380952380945</v>
      </c>
      <c r="E29" s="30"/>
      <c r="F29" s="30"/>
      <c r="G29" s="30"/>
      <c r="H29" s="30"/>
      <c r="I29" s="30"/>
      <c r="J29" s="30"/>
    </row>
    <row r="30" spans="2:10" x14ac:dyDescent="0.25">
      <c r="B30" s="46">
        <v>8</v>
      </c>
      <c r="C30" s="49">
        <v>52.904761904761926</v>
      </c>
      <c r="D30" s="49">
        <v>-10.904761904761926</v>
      </c>
      <c r="E30" s="30"/>
      <c r="F30" s="30"/>
      <c r="G30" s="30"/>
      <c r="H30" s="30"/>
      <c r="I30" s="30"/>
      <c r="J30" s="30"/>
    </row>
    <row r="31" spans="2:10" x14ac:dyDescent="0.25">
      <c r="B31" s="46">
        <v>9</v>
      </c>
      <c r="C31" s="49">
        <v>52.533333333333417</v>
      </c>
      <c r="D31" s="49">
        <v>-8.5333333333334167</v>
      </c>
      <c r="E31" s="30"/>
      <c r="F31" s="30"/>
      <c r="G31" s="30"/>
      <c r="H31" s="30"/>
      <c r="I31" s="30"/>
      <c r="J31" s="30"/>
    </row>
    <row r="32" spans="2:10" x14ac:dyDescent="0.25">
      <c r="B32" s="46">
        <v>10</v>
      </c>
      <c r="C32" s="49">
        <v>52.161904761904793</v>
      </c>
      <c r="D32" s="49">
        <v>3.8380952380952067</v>
      </c>
      <c r="E32" s="30"/>
      <c r="F32" s="30"/>
      <c r="G32" s="30"/>
      <c r="H32" s="30"/>
      <c r="I32" s="30"/>
      <c r="J32" s="30"/>
    </row>
    <row r="33" spans="2:10" x14ac:dyDescent="0.25">
      <c r="B33" s="46">
        <v>11</v>
      </c>
      <c r="C33" s="49">
        <v>51.790476190476284</v>
      </c>
      <c r="D33" s="49">
        <v>-1.7904761904762836</v>
      </c>
      <c r="E33" s="30"/>
      <c r="F33" s="30"/>
      <c r="G33" s="30"/>
      <c r="H33" s="30"/>
      <c r="I33" s="30"/>
      <c r="J33" s="30"/>
    </row>
    <row r="34" spans="2:10" x14ac:dyDescent="0.25">
      <c r="B34" s="46">
        <v>12</v>
      </c>
      <c r="C34" s="49">
        <v>51.41904761904766</v>
      </c>
      <c r="D34" s="49">
        <v>-9.4190476190476602</v>
      </c>
      <c r="E34" s="30"/>
      <c r="F34" s="30"/>
      <c r="G34" s="30"/>
      <c r="H34" s="30"/>
      <c r="I34" s="30"/>
      <c r="J34" s="30"/>
    </row>
    <row r="35" spans="2:10" x14ac:dyDescent="0.25">
      <c r="B35" s="46">
        <v>13</v>
      </c>
      <c r="C35" s="49">
        <v>50.676190476190527</v>
      </c>
      <c r="D35" s="49">
        <v>2.3238095238094729</v>
      </c>
      <c r="E35" s="30"/>
      <c r="F35" s="30"/>
      <c r="G35" s="30"/>
      <c r="H35" s="30"/>
      <c r="I35" s="30"/>
      <c r="J35" s="30"/>
    </row>
    <row r="36" spans="2:10" x14ac:dyDescent="0.25">
      <c r="B36" s="46">
        <v>14</v>
      </c>
      <c r="C36" s="49">
        <v>48.447619047619128</v>
      </c>
      <c r="D36" s="49">
        <v>-1.4476190476191277</v>
      </c>
      <c r="E36" s="30"/>
      <c r="F36" s="30"/>
      <c r="G36" s="30"/>
      <c r="H36" s="30"/>
      <c r="I36" s="30"/>
      <c r="J36" s="30"/>
    </row>
    <row r="37" spans="2:10" ht="15.75" thickBot="1" x14ac:dyDescent="0.3">
      <c r="B37" s="47">
        <v>15</v>
      </c>
      <c r="C37" s="50">
        <v>39.533333333333417</v>
      </c>
      <c r="D37" s="50">
        <v>-5.3333333333334139</v>
      </c>
      <c r="E37" s="30"/>
      <c r="F37" s="30"/>
      <c r="G37" s="30"/>
      <c r="H37" s="30"/>
      <c r="I37" s="30"/>
      <c r="J37" s="30"/>
    </row>
  </sheetData>
  <pageMargins left="0.70866141732283472" right="0.70866141732283472" top="0.35433070866141736" bottom="0.35433070866141736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Liepaja_2644</vt:lpstr>
      <vt:lpstr>R_analīze_2644_SO4</vt:lpstr>
      <vt:lpstr>R_analīze_2644_Cl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Madara Mame</dc:creator>
  <cp:lastModifiedBy>Oskars</cp:lastModifiedBy>
  <cp:lastPrinted>2020-12-21T08:23:49Z</cp:lastPrinted>
  <dcterms:created xsi:type="dcterms:W3CDTF">2020-11-10T06:40:49Z</dcterms:created>
  <dcterms:modified xsi:type="dcterms:W3CDTF">2020-12-27T22:12:09Z</dcterms:modified>
</cp:coreProperties>
</file>