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F5\"/>
    </mc:Choice>
  </mc:AlternateContent>
  <bookViews>
    <workbookView xWindow="-120" yWindow="-120" windowWidth="29040" windowHeight="15840" activeTab="2"/>
  </bookViews>
  <sheets>
    <sheet name="Liepaja_2648" sheetId="1" r:id="rId1"/>
    <sheet name="R_analīze_2648_SO4" sheetId="3" r:id="rId2"/>
    <sheet name="R_analīze_2648_Cl" sheetId="4" r:id="rId3"/>
  </sheets>
  <definedNames>
    <definedName name="_xlnm._FilterDatabase" localSheetId="0" hidden="1">Liepaja_2648!#REF!</definedName>
  </definedNames>
  <calcPr calcId="152511"/>
</workbook>
</file>

<file path=xl/calcChain.xml><?xml version="1.0" encoding="utf-8"?>
<calcChain xmlns="http://schemas.openxmlformats.org/spreadsheetml/2006/main">
  <c r="I29" i="1" l="1"/>
  <c r="H30" i="1"/>
  <c r="J31" i="1"/>
  <c r="H31" i="1"/>
  <c r="J30" i="1"/>
  <c r="J29" i="1"/>
  <c r="H29" i="1"/>
  <c r="J28" i="1"/>
  <c r="H28" i="1"/>
  <c r="J27" i="1"/>
  <c r="H27" i="1"/>
  <c r="J26" i="1"/>
  <c r="I28" i="1" l="1"/>
  <c r="I30" i="1"/>
  <c r="I27" i="1"/>
  <c r="I26" i="1"/>
  <c r="I31" i="1"/>
  <c r="H26" i="1"/>
  <c r="H32" i="1" s="1"/>
  <c r="I32" i="1" l="1"/>
</calcChain>
</file>

<file path=xl/sharedStrings.xml><?xml version="1.0" encoding="utf-8"?>
<sst xmlns="http://schemas.openxmlformats.org/spreadsheetml/2006/main" count="80" uniqueCount="47">
  <si>
    <t>Datums</t>
  </si>
  <si>
    <t>mg/l</t>
  </si>
  <si>
    <t>Testēšanas rezultāti</t>
  </si>
  <si>
    <t>Cl</t>
  </si>
  <si>
    <t>Na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</si>
  <si>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</si>
  <si>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Augšdevona Ketleru horizonts</t>
  </si>
  <si>
    <t>Gads</t>
  </si>
  <si>
    <t>Count</t>
  </si>
  <si>
    <t>Min</t>
  </si>
  <si>
    <t>Max</t>
  </si>
  <si>
    <t>Median</t>
  </si>
  <si>
    <t>Var.p</t>
  </si>
  <si>
    <t>Stdev.p</t>
  </si>
  <si>
    <t>Confidence.T</t>
  </si>
  <si>
    <t>Robežvērtība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</si>
  <si>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</si>
  <si>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</si>
  <si>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</si>
  <si>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</si>
  <si>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</si>
  <si>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</si>
  <si>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</si>
  <si>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</si>
  <si>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</si>
  <si>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</si>
  <si>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</si>
  <si>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</si>
  <si>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</si>
  <si>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</si>
  <si>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</si>
  <si>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</si>
  <si>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</si>
  <si>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</si>
  <si>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</si>
  <si>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</si>
  <si>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</si>
  <si>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</si>
  <si>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</si>
  <si>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</si>
  <si>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</si>
  <si>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</si>
  <si>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</si>
  <si>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</si>
  <si>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39,1</t>
  </si>
  <si>
    <t>Residuals</t>
  </si>
  <si>
    <t>Predicted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</si>
</sst>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9" formatCode="0.0000000"/>
  </numFmts>
  <fonts count="2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6">
    <xf numFmtId="0" fontId="0" fillId="0" borderId="0" xfId="0"/>
    <xf numFmtId="0" fontId="18" fillId="0" borderId="0" xfId="0" applyFont="1"/>
    <xf numFmtId="0" fontId="18" fillId="0" borderId="13" xfId="0" applyFont="1" applyBorder="1" applyAlignment="1">
      <alignment horizontal="center" vertical="center"/>
    </xf>
    <xf numFmtId="14" fontId="18" fillId="0" borderId="17" xfId="0" applyNumberFormat="1" applyFont="1" applyBorder="1"/>
    <xf numFmtId="164" fontId="18" fillId="0" borderId="17" xfId="0" applyNumberFormat="1" applyFont="1" applyBorder="1"/>
    <xf numFmtId="0" fontId="18" fillId="0" borderId="17" xfId="0" applyFont="1" applyBorder="1"/>
    <xf numFmtId="14" fontId="18" fillId="0" borderId="18" xfId="0" applyNumberFormat="1" applyFont="1" applyBorder="1"/>
    <xf numFmtId="164" fontId="18" fillId="0" borderId="18" xfId="0" applyNumberFormat="1" applyFont="1" applyBorder="1"/>
    <xf numFmtId="164" fontId="18" fillId="0" borderId="15" xfId="0" applyNumberFormat="1" applyFont="1" applyBorder="1"/>
    <xf numFmtId="0" fontId="18" fillId="0" borderId="15" xfId="0" applyFont="1" applyBorder="1"/>
    <xf numFmtId="164" fontId="18" fillId="0" borderId="16" xfId="0" applyNumberFormat="1" applyFont="1" applyBorder="1"/>
    <xf numFmtId="0" fontId="18" fillId="0" borderId="19" xfId="0" applyFont="1" applyBorder="1"/>
    <xf numFmtId="0" fontId="20" fillId="0" borderId="13" xfId="0" applyFont="1" applyBorder="1" applyAlignment="1">
      <alignment horizontal="right" vertical="center"/>
    </xf>
    <xf numFmtId="0" fontId="20" fillId="0" borderId="13" xfId="0" applyFont="1" applyFill="1" applyBorder="1" applyAlignment="1">
      <alignment horizontal="right" vertical="center"/>
    </xf>
    <xf numFmtId="165" fontId="18" fillId="0" borderId="0" xfId="0" applyNumberFormat="1" applyFont="1"/>
    <xf numFmtId="164" fontId="20" fillId="0" borderId="19" xfId="0" applyNumberFormat="1" applyFont="1" applyBorder="1"/>
    <xf numFmtId="0" fontId="18" fillId="0" borderId="10" xfId="0" applyFont="1" applyBorder="1" applyAlignment="1">
      <alignment horizontal="center" vertical="center"/>
    </xf>
    <xf numFmtId="0" fontId="18" fillId="0" borderId="20" xfId="0" applyFont="1" applyBorder="1"/>
    <xf numFmtId="0" fontId="18" fillId="0" borderId="2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14" fontId="18" fillId="0" borderId="23" xfId="0" applyNumberFormat="1" applyFont="1" applyBorder="1"/>
    <xf numFmtId="164" fontId="18" fillId="0" borderId="23" xfId="0" applyNumberFormat="1" applyFont="1" applyBorder="1"/>
    <xf numFmtId="0" fontId="18" fillId="0" borderId="23" xfId="0" applyFont="1" applyBorder="1"/>
    <xf numFmtId="0" fontId="18" fillId="0" borderId="25" xfId="0" applyFont="1" applyBorder="1" applyAlignment="1">
      <alignment horizontal="center" vertical="center"/>
    </xf>
    <xf numFmtId="0" fontId="18" fillId="0" borderId="24" xfId="0" applyFont="1" applyBorder="1"/>
    <xf numFmtId="0" fontId="18" fillId="0" borderId="18" xfId="0" applyFont="1" applyBorder="1"/>
    <xf numFmtId="14" fontId="18" fillId="0" borderId="22" xfId="0" applyNumberFormat="1" applyFont="1" applyBorder="1"/>
    <xf numFmtId="0" fontId="18" fillId="0" borderId="10" xfId="0" applyFont="1" applyBorder="1" applyAlignment="1">
      <alignment horizontal="center" vertical="center"/>
    </xf>
    <xf numFmtId="164" fontId="18" fillId="0" borderId="0" xfId="0" applyNumberFormat="1" applyFont="1"/>
    <xf numFmtId="0" fontId="20" fillId="0" borderId="0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18" fillId="0" borderId="0" xfId="0" applyFont="1" applyBorder="1"/>
    <xf numFmtId="0" fontId="0" fillId="0" borderId="0" xfId="0" applyBorder="1"/>
    <xf numFmtId="164" fontId="18" fillId="0" borderId="0" xfId="0" applyNumberFormat="1" applyFont="1" applyBorder="1"/>
    <xf numFmtId="164" fontId="0" fillId="0" borderId="0" xfId="0" applyNumberFormat="1" applyBorder="1"/>
    <xf numFmtId="0" fontId="18" fillId="0" borderId="17" xfId="0" applyNumberFormat="1" applyFont="1" applyBorder="1"/>
    <xf numFmtId="0" fontId="22" fillId="0" borderId="0" xfId="0" applyFont="1" applyAlignment="1"/>
    <xf numFmtId="14" fontId="18" fillId="0" borderId="19" xfId="0" applyNumberFormat="1" applyFont="1" applyBorder="1"/>
    <xf numFmtId="164" fontId="18" fillId="0" borderId="19" xfId="0" applyNumberFormat="1" applyFont="1" applyBorder="1"/>
    <xf numFmtId="164" fontId="21" fillId="0" borderId="19" xfId="0" applyNumberFormat="1" applyFont="1" applyBorder="1"/>
    <xf numFmtId="0" fontId="18" fillId="0" borderId="27" xfId="0" applyFont="1" applyBorder="1"/>
    <xf numFmtId="0" fontId="0" fillId="0" borderId="24" xfId="0" applyBorder="1"/>
    <xf numFmtId="0" fontId="18" fillId="0" borderId="18" xfId="0" applyFont="1" applyBorder="1" applyAlignment="1">
      <alignment horizontal="center" vertical="center"/>
    </xf>
    <xf numFmtId="0" fontId="21" fillId="0" borderId="0" xfId="0" applyFont="1"/>
    <xf numFmtId="0" fontId="23" fillId="0" borderId="29" xfId="0" applyFont="1" applyFill="1" applyBorder="1" applyAlignment="1">
      <alignment horizontal="centerContinuous"/>
    </xf>
    <xf numFmtId="0" fontId="21" fillId="0" borderId="0" xfId="0" applyFont="1" applyFill="1" applyBorder="1" applyAlignment="1"/>
    <xf numFmtId="0" fontId="21" fillId="0" borderId="28" xfId="0" applyFont="1" applyFill="1" applyBorder="1" applyAlignment="1"/>
    <xf numFmtId="0" fontId="23" fillId="0" borderId="29" xfId="0" applyFont="1" applyFill="1" applyBorder="1" applyAlignment="1">
      <alignment horizontal="center"/>
    </xf>
    <xf numFmtId="0" fontId="18" fillId="0" borderId="23" xfId="0" applyNumberFormat="1" applyFont="1" applyBorder="1"/>
    <xf numFmtId="0" fontId="18" fillId="0" borderId="18" xfId="0" applyNumberFormat="1" applyFont="1" applyBorder="1"/>
    <xf numFmtId="0" fontId="18" fillId="0" borderId="15" xfId="0" applyNumberFormat="1" applyFont="1" applyBorder="1"/>
    <xf numFmtId="0" fontId="18" fillId="0" borderId="26" xfId="0" applyNumberFormat="1" applyFont="1" applyBorder="1"/>
    <xf numFmtId="165" fontId="21" fillId="0" borderId="0" xfId="0" applyNumberFormat="1" applyFont="1" applyFill="1" applyBorder="1" applyAlignment="1"/>
    <xf numFmtId="165" fontId="21" fillId="0" borderId="28" xfId="0" applyNumberFormat="1" applyFont="1" applyFill="1" applyBorder="1" applyAlignment="1"/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166" fontId="21" fillId="0" borderId="0" xfId="0" applyNumberFormat="1" applyFont="1" applyFill="1" applyBorder="1" applyAlignment="1"/>
    <xf numFmtId="169" fontId="21" fillId="0" borderId="0" xfId="0" applyNumberFormat="1" applyFont="1" applyFill="1" applyBorder="1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1100" b="1"/>
              <a:t>SO</a:t>
            </a:r>
            <a:r>
              <a:rPr lang="lv-LV" sz="1100" b="1" baseline="-25000"/>
              <a:t>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3242060367454068"/>
                  <c:y val="-2.017789442986293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Liepaja_2648!$G$8:$G$23</c:f>
              <c:numCache>
                <c:formatCode>General</c:formatCode>
                <c:ptCount val="16"/>
                <c:pt idx="0">
                  <c:v>1961</c:v>
                </c:pt>
                <c:pt idx="1">
                  <c:v>1973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1989</c:v>
                </c:pt>
                <c:pt idx="13">
                  <c:v>1990</c:v>
                </c:pt>
                <c:pt idx="14">
                  <c:v>1993</c:v>
                </c:pt>
                <c:pt idx="15">
                  <c:v>2017</c:v>
                </c:pt>
              </c:numCache>
            </c:numRef>
          </c:cat>
          <c:val>
            <c:numRef>
              <c:f>Liepaja_2648!$H$8:$H$23</c:f>
              <c:numCache>
                <c:formatCode>0.0</c:formatCode>
                <c:ptCount val="16"/>
                <c:pt idx="0" formatCode="General">
                  <c:v>39.1</c:v>
                </c:pt>
                <c:pt idx="1">
                  <c:v>43.7</c:v>
                </c:pt>
                <c:pt idx="2" formatCode="General">
                  <c:v>36.799999999999997</c:v>
                </c:pt>
                <c:pt idx="3" formatCode="General">
                  <c:v>39.9</c:v>
                </c:pt>
                <c:pt idx="4" formatCode="General">
                  <c:v>35.799999999999997</c:v>
                </c:pt>
                <c:pt idx="5" formatCode="General">
                  <c:v>55.1</c:v>
                </c:pt>
                <c:pt idx="6" formatCode="General">
                  <c:v>55.8</c:v>
                </c:pt>
                <c:pt idx="7" formatCode="General">
                  <c:v>40.299999999999997</c:v>
                </c:pt>
                <c:pt idx="8" formatCode="General">
                  <c:v>37.799999999999997</c:v>
                </c:pt>
                <c:pt idx="9" formatCode="General">
                  <c:v>48.1</c:v>
                </c:pt>
                <c:pt idx="10">
                  <c:v>37</c:v>
                </c:pt>
                <c:pt idx="11">
                  <c:v>60</c:v>
                </c:pt>
                <c:pt idx="12">
                  <c:v>44.43</c:v>
                </c:pt>
                <c:pt idx="13">
                  <c:v>35.380000000000003</c:v>
                </c:pt>
                <c:pt idx="14">
                  <c:v>41</c:v>
                </c:pt>
                <c:pt idx="15">
                  <c:v>135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34088"/>
        <c:axId val="171862672"/>
      </c:lineChart>
      <c:catAx>
        <c:axId val="173934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71862672"/>
        <c:crosses val="autoZero"/>
        <c:auto val="1"/>
        <c:lblAlgn val="ctr"/>
        <c:lblOffset val="100"/>
        <c:noMultiLvlLbl val="0"/>
      </c:catAx>
      <c:valAx>
        <c:axId val="171862672"/>
        <c:scaling>
          <c:orientation val="minMax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73934088"/>
        <c:crossesAt val="2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1"/>
              <a:t>Cl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Cl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4288932633420818E-2"/>
                  <c:y val="-4.339858559346748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Liepaja_2648!$G$8:$G$23</c:f>
              <c:numCache>
                <c:formatCode>General</c:formatCode>
                <c:ptCount val="16"/>
                <c:pt idx="0">
                  <c:v>1961</c:v>
                </c:pt>
                <c:pt idx="1">
                  <c:v>1973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1983</c:v>
                </c:pt>
                <c:pt idx="9">
                  <c:v>1984</c:v>
                </c:pt>
                <c:pt idx="10">
                  <c:v>1985</c:v>
                </c:pt>
                <c:pt idx="11">
                  <c:v>1986</c:v>
                </c:pt>
                <c:pt idx="12">
                  <c:v>1989</c:v>
                </c:pt>
                <c:pt idx="13">
                  <c:v>1990</c:v>
                </c:pt>
                <c:pt idx="14">
                  <c:v>1993</c:v>
                </c:pt>
                <c:pt idx="15">
                  <c:v>2017</c:v>
                </c:pt>
              </c:numCache>
            </c:numRef>
          </c:cat>
          <c:val>
            <c:numRef>
              <c:f>Liepaja_2648!$I$8:$I$23</c:f>
              <c:numCache>
                <c:formatCode>0.0</c:formatCode>
                <c:ptCount val="16"/>
                <c:pt idx="0">
                  <c:v>76</c:v>
                </c:pt>
                <c:pt idx="1">
                  <c:v>84</c:v>
                </c:pt>
                <c:pt idx="2">
                  <c:v>89</c:v>
                </c:pt>
                <c:pt idx="3">
                  <c:v>92</c:v>
                </c:pt>
                <c:pt idx="4">
                  <c:v>100</c:v>
                </c:pt>
                <c:pt idx="5">
                  <c:v>96</c:v>
                </c:pt>
                <c:pt idx="6">
                  <c:v>112</c:v>
                </c:pt>
                <c:pt idx="7">
                  <c:v>114</c:v>
                </c:pt>
                <c:pt idx="8">
                  <c:v>108</c:v>
                </c:pt>
                <c:pt idx="9">
                  <c:v>112</c:v>
                </c:pt>
                <c:pt idx="10">
                  <c:v>120</c:v>
                </c:pt>
                <c:pt idx="11">
                  <c:v>116</c:v>
                </c:pt>
                <c:pt idx="12">
                  <c:v>106</c:v>
                </c:pt>
                <c:pt idx="13">
                  <c:v>104</c:v>
                </c:pt>
                <c:pt idx="14">
                  <c:v>118</c:v>
                </c:pt>
                <c:pt idx="15">
                  <c:v>211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1969016"/>
        <c:axId val="121970192"/>
      </c:lineChart>
      <c:catAx>
        <c:axId val="12196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21970192"/>
        <c:crosses val="autoZero"/>
        <c:auto val="1"/>
        <c:lblAlgn val="ctr"/>
        <c:lblOffset val="100"/>
        <c:tickLblSkip val="2"/>
        <c:noMultiLvlLbl val="0"/>
      </c:catAx>
      <c:valAx>
        <c:axId val="121970192"/>
        <c:scaling>
          <c:orientation val="minMax"/>
          <c:max val="25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21969016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571499</xdr:colOff>
      <xdr:row>5</xdr:row>
      <xdr:rowOff>176212</xdr:rowOff>
    </xdr:from>
    <xdr:to>
      <xdr:col>19</xdr:col>
      <xdr:colOff>104774</xdr:colOff>
      <xdr:row>22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604837</xdr:colOff>
      <xdr:row>24</xdr:row>
      <xdr:rowOff>14287</xdr:rowOff>
    </xdr:from>
    <xdr:to>
      <xdr:col>19</xdr:col>
      <xdr:colOff>123825</xdr:colOff>
      <xdr:row>41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37"/>
  <sheetViews>
    <sheetView topLeftCell="A22" workbookViewId="0">
      <selection activeCell="D1" sqref="A1:XFD1"/>
    </sheetView>
  </sheetViews>
  <sheetFormatPr defaultRowHeight="15" x14ac:dyDescent="0.25"/>
  <cols>
    <col min="1" max="1" width="3.140625" customWidth="1"/>
    <col min="2" max="2" width="15.140625" customWidth="1"/>
    <col min="3" max="3" width="9.5703125" customWidth="1"/>
    <col min="4" max="4" width="9" customWidth="1"/>
    <col min="5" max="5" width="10.140625" customWidth="1"/>
    <col min="6" max="6" width="6.85546875" customWidth="1"/>
    <col min="7" max="7" width="11.28515625" customWidth="1"/>
  </cols>
  <sheetData>
    <row r="4" spans="1:12" x14ac:dyDescent="0.25">
      <c r="B4" s="55" t="s">
        <v>16</v>
      </c>
      <c r="C4" s="55"/>
      <c r="D4" s="55"/>
      <c r="E4" s="55"/>
      <c r="G4" s="36" t="s">
        <v>17</v>
      </c>
      <c r="H4" s="36"/>
      <c r="I4" s="36"/>
    </row>
    <row r="5" spans="1:12" x14ac:dyDescent="0.25">
      <c r="A5" s="1"/>
      <c r="B5" s="1"/>
      <c r="C5" s="1"/>
      <c r="D5" s="1"/>
      <c r="E5" s="1"/>
      <c r="F5" s="1"/>
      <c r="G5" s="40"/>
      <c r="H5" s="1"/>
      <c r="I5" s="1"/>
      <c r="J5" s="1"/>
    </row>
    <row r="6" spans="1:12" x14ac:dyDescent="0.25">
      <c r="A6" s="1"/>
      <c r="B6" s="61" t="s">
        <v>0</v>
      </c>
      <c r="C6" s="56" t="s">
        <v>2</v>
      </c>
      <c r="D6" s="57"/>
      <c r="E6" s="58"/>
      <c r="F6" s="1"/>
      <c r="G6" s="59" t="s">
        <v>7</v>
      </c>
      <c r="H6" s="27" t="s">
        <v>5</v>
      </c>
      <c r="I6" s="27" t="s">
        <v>3</v>
      </c>
      <c r="J6" s="2" t="s">
        <v>4</v>
      </c>
    </row>
    <row r="7" spans="1:12" x14ac:dyDescent="0.25">
      <c r="A7" s="1"/>
      <c r="B7" s="62"/>
      <c r="C7" s="16" t="s">
        <v>5</v>
      </c>
      <c r="D7" s="16" t="s">
        <v>3</v>
      </c>
      <c r="E7" s="2" t="s">
        <v>4</v>
      </c>
      <c r="F7" s="1"/>
      <c r="G7" s="60"/>
      <c r="H7" s="56" t="s">
        <v>1</v>
      </c>
      <c r="I7" s="57"/>
      <c r="J7" s="58"/>
    </row>
    <row r="8" spans="1:12" x14ac:dyDescent="0.25">
      <c r="A8" s="1"/>
      <c r="B8" s="63"/>
      <c r="C8" s="56" t="s">
        <v>1</v>
      </c>
      <c r="D8" s="57"/>
      <c r="E8" s="58"/>
      <c r="F8" s="1"/>
      <c r="G8" s="35">
        <v>1961</v>
      </c>
      <c r="H8" s="5">
        <v>39.1</v>
      </c>
      <c r="I8" s="4">
        <v>76</v>
      </c>
      <c r="J8" s="18"/>
      <c r="L8" s="32"/>
    </row>
    <row r="9" spans="1:12" x14ac:dyDescent="0.25">
      <c r="A9" s="17"/>
      <c r="B9" s="3">
        <v>22425</v>
      </c>
      <c r="C9" s="5">
        <v>39.1</v>
      </c>
      <c r="D9" s="4">
        <v>76</v>
      </c>
      <c r="E9" s="18"/>
      <c r="F9" s="1"/>
      <c r="G9" s="49">
        <v>1973</v>
      </c>
      <c r="H9" s="7">
        <v>43.7</v>
      </c>
      <c r="I9" s="7">
        <v>84</v>
      </c>
      <c r="J9" s="19"/>
      <c r="L9" s="33"/>
    </row>
    <row r="10" spans="1:12" x14ac:dyDescent="0.25">
      <c r="A10" s="17"/>
      <c r="B10" s="6">
        <v>26888</v>
      </c>
      <c r="C10" s="7">
        <v>17</v>
      </c>
      <c r="D10" s="7">
        <v>68</v>
      </c>
      <c r="E10" s="19"/>
      <c r="F10" s="1"/>
      <c r="G10" s="49">
        <v>1976</v>
      </c>
      <c r="H10" s="25">
        <v>36.799999999999997</v>
      </c>
      <c r="I10" s="7">
        <v>89</v>
      </c>
      <c r="J10" s="19"/>
      <c r="L10" s="33"/>
    </row>
    <row r="11" spans="1:12" x14ac:dyDescent="0.25">
      <c r="A11" s="17"/>
      <c r="B11" s="6">
        <v>26932</v>
      </c>
      <c r="C11" s="25">
        <v>70.400000000000006</v>
      </c>
      <c r="D11" s="7">
        <v>100</v>
      </c>
      <c r="E11" s="19"/>
      <c r="F11" s="1"/>
      <c r="G11" s="50">
        <v>1977</v>
      </c>
      <c r="H11" s="25">
        <v>39.9</v>
      </c>
      <c r="I11" s="7">
        <v>92</v>
      </c>
      <c r="J11" s="23"/>
      <c r="K11" s="41"/>
      <c r="L11" s="34"/>
    </row>
    <row r="12" spans="1:12" x14ac:dyDescent="0.25">
      <c r="A12" s="17"/>
      <c r="B12" s="6">
        <v>27927</v>
      </c>
      <c r="C12" s="25">
        <v>35.799999999999997</v>
      </c>
      <c r="D12" s="7">
        <v>100</v>
      </c>
      <c r="E12" s="19"/>
      <c r="F12" s="1"/>
      <c r="G12" s="51">
        <v>1978</v>
      </c>
      <c r="H12" s="25">
        <v>35.799999999999997</v>
      </c>
      <c r="I12" s="7">
        <v>100</v>
      </c>
      <c r="J12" s="19"/>
      <c r="L12" s="32"/>
    </row>
    <row r="13" spans="1:12" x14ac:dyDescent="0.25">
      <c r="A13" s="17"/>
      <c r="B13" s="6">
        <v>27941</v>
      </c>
      <c r="C13" s="25">
        <v>37.700000000000003</v>
      </c>
      <c r="D13" s="7">
        <v>78</v>
      </c>
      <c r="E13" s="19"/>
      <c r="F13" s="1"/>
      <c r="G13" s="51">
        <v>1979</v>
      </c>
      <c r="H13" s="25">
        <v>55.1</v>
      </c>
      <c r="I13" s="7">
        <v>96</v>
      </c>
      <c r="J13" s="19"/>
    </row>
    <row r="14" spans="1:12" x14ac:dyDescent="0.25">
      <c r="A14" s="17"/>
      <c r="B14" s="26">
        <v>28451</v>
      </c>
      <c r="C14" s="25">
        <v>39.9</v>
      </c>
      <c r="D14" s="7">
        <v>92</v>
      </c>
      <c r="E14" s="23"/>
      <c r="F14" s="24"/>
      <c r="G14" s="51">
        <v>1980</v>
      </c>
      <c r="H14" s="25">
        <v>55.8</v>
      </c>
      <c r="I14" s="7">
        <v>112</v>
      </c>
      <c r="J14" s="19"/>
    </row>
    <row r="15" spans="1:12" x14ac:dyDescent="0.25">
      <c r="A15" s="17"/>
      <c r="B15" s="26">
        <v>28699</v>
      </c>
      <c r="C15" s="25">
        <v>35.799999999999997</v>
      </c>
      <c r="D15" s="7">
        <v>100</v>
      </c>
      <c r="E15" s="19"/>
      <c r="F15" s="1"/>
      <c r="G15" s="51">
        <v>1981</v>
      </c>
      <c r="H15" s="25">
        <v>40.299999999999997</v>
      </c>
      <c r="I15" s="7">
        <v>114</v>
      </c>
      <c r="J15" s="19"/>
    </row>
    <row r="16" spans="1:12" x14ac:dyDescent="0.25">
      <c r="A16" s="17"/>
      <c r="B16" s="26">
        <v>29104</v>
      </c>
      <c r="C16" s="25">
        <v>55.1</v>
      </c>
      <c r="D16" s="7">
        <v>96</v>
      </c>
      <c r="E16" s="19"/>
      <c r="F16" s="1"/>
      <c r="G16" s="51">
        <v>1983</v>
      </c>
      <c r="H16" s="25">
        <v>37.799999999999997</v>
      </c>
      <c r="I16" s="7">
        <v>108</v>
      </c>
      <c r="J16" s="23"/>
      <c r="K16" s="41"/>
    </row>
    <row r="17" spans="1:10" x14ac:dyDescent="0.25">
      <c r="A17" s="17"/>
      <c r="B17" s="26">
        <v>29515</v>
      </c>
      <c r="C17" s="25">
        <v>55.8</v>
      </c>
      <c r="D17" s="7">
        <v>112</v>
      </c>
      <c r="E17" s="19"/>
      <c r="F17" s="1"/>
      <c r="G17" s="51">
        <v>1984</v>
      </c>
      <c r="H17" s="25">
        <v>48.1</v>
      </c>
      <c r="I17" s="7">
        <v>112</v>
      </c>
      <c r="J17" s="19"/>
    </row>
    <row r="18" spans="1:10" x14ac:dyDescent="0.25">
      <c r="A18" s="17"/>
      <c r="B18" s="26">
        <v>29935</v>
      </c>
      <c r="C18" s="25">
        <v>40.299999999999997</v>
      </c>
      <c r="D18" s="7">
        <v>114</v>
      </c>
      <c r="E18" s="19"/>
      <c r="F18" s="1"/>
      <c r="G18" s="51">
        <v>1985</v>
      </c>
      <c r="H18" s="7">
        <v>37</v>
      </c>
      <c r="I18" s="7">
        <v>120</v>
      </c>
      <c r="J18" s="42"/>
    </row>
    <row r="19" spans="1:10" x14ac:dyDescent="0.25">
      <c r="A19" s="17"/>
      <c r="B19" s="26">
        <v>30433</v>
      </c>
      <c r="C19" s="25">
        <v>37.799999999999997</v>
      </c>
      <c r="D19" s="7">
        <v>108</v>
      </c>
      <c r="E19" s="23"/>
      <c r="F19" s="24"/>
      <c r="G19" s="49">
        <v>1986</v>
      </c>
      <c r="H19" s="7">
        <v>60</v>
      </c>
      <c r="I19" s="7">
        <v>116</v>
      </c>
      <c r="J19" s="19"/>
    </row>
    <row r="20" spans="1:10" x14ac:dyDescent="0.25">
      <c r="A20" s="17"/>
      <c r="B20" s="26">
        <v>30943</v>
      </c>
      <c r="C20" s="25">
        <v>48.1</v>
      </c>
      <c r="D20" s="7">
        <v>112</v>
      </c>
      <c r="E20" s="19"/>
      <c r="F20" s="1"/>
      <c r="G20" s="50">
        <v>1989</v>
      </c>
      <c r="H20" s="7">
        <v>44.43</v>
      </c>
      <c r="I20" s="7">
        <v>106</v>
      </c>
      <c r="J20" s="19"/>
    </row>
    <row r="21" spans="1:10" x14ac:dyDescent="0.25">
      <c r="A21" s="17"/>
      <c r="B21" s="26">
        <v>31295</v>
      </c>
      <c r="C21" s="7">
        <v>37</v>
      </c>
      <c r="D21" s="7">
        <v>120</v>
      </c>
      <c r="E21" s="23"/>
      <c r="F21" s="24"/>
      <c r="G21" s="51">
        <v>1990</v>
      </c>
      <c r="H21" s="21">
        <v>35.380000000000003</v>
      </c>
      <c r="I21" s="21">
        <v>104</v>
      </c>
      <c r="J21" s="22"/>
    </row>
    <row r="22" spans="1:10" x14ac:dyDescent="0.25">
      <c r="A22" s="17"/>
      <c r="B22" s="26">
        <v>31659</v>
      </c>
      <c r="C22" s="7">
        <v>60</v>
      </c>
      <c r="D22" s="7">
        <v>116</v>
      </c>
      <c r="E22" s="19"/>
      <c r="F22" s="1"/>
      <c r="G22" s="49">
        <v>1993</v>
      </c>
      <c r="H22" s="7">
        <v>41</v>
      </c>
      <c r="I22" s="8">
        <v>118</v>
      </c>
      <c r="J22" s="9"/>
    </row>
    <row r="23" spans="1:10" x14ac:dyDescent="0.25">
      <c r="A23" s="17"/>
      <c r="B23" s="6">
        <v>32777</v>
      </c>
      <c r="C23" s="7">
        <v>44.43</v>
      </c>
      <c r="D23" s="7">
        <v>106</v>
      </c>
      <c r="E23" s="19"/>
      <c r="F23" s="1"/>
      <c r="G23" s="48">
        <v>2017</v>
      </c>
      <c r="H23" s="10">
        <v>135</v>
      </c>
      <c r="I23" s="15">
        <v>211</v>
      </c>
      <c r="J23" s="11">
        <v>19.3</v>
      </c>
    </row>
    <row r="24" spans="1:10" x14ac:dyDescent="0.25">
      <c r="A24" s="1"/>
      <c r="B24" s="20">
        <v>33107</v>
      </c>
      <c r="C24" s="21">
        <v>35.380000000000003</v>
      </c>
      <c r="D24" s="21">
        <v>104</v>
      </c>
      <c r="E24" s="22"/>
      <c r="F24" s="1"/>
      <c r="G24" s="13" t="s">
        <v>15</v>
      </c>
      <c r="H24" s="13">
        <v>146.30000000000001</v>
      </c>
      <c r="I24" s="13">
        <v>131.6</v>
      </c>
      <c r="J24" s="12">
        <v>111.2</v>
      </c>
    </row>
    <row r="25" spans="1:10" x14ac:dyDescent="0.25">
      <c r="A25" s="1"/>
      <c r="B25" s="6">
        <v>34193</v>
      </c>
      <c r="C25" s="7">
        <v>41</v>
      </c>
      <c r="D25" s="8">
        <v>118</v>
      </c>
      <c r="E25" s="9"/>
      <c r="F25" s="1"/>
      <c r="G25" s="1"/>
      <c r="H25" s="1"/>
      <c r="I25" s="1"/>
      <c r="J25" s="1"/>
    </row>
    <row r="26" spans="1:10" x14ac:dyDescent="0.25">
      <c r="A26" s="1"/>
      <c r="B26" s="37">
        <v>42898</v>
      </c>
      <c r="C26" s="38">
        <v>135</v>
      </c>
      <c r="D26" s="39">
        <v>211</v>
      </c>
      <c r="E26" s="11">
        <v>19.3</v>
      </c>
      <c r="F26" s="1"/>
      <c r="G26" s="31" t="s">
        <v>8</v>
      </c>
      <c r="H26" s="1">
        <f>COUNT(H8:H23)</f>
        <v>16</v>
      </c>
      <c r="I26" s="1">
        <f>COUNT(I8:I23)</f>
        <v>16</v>
      </c>
      <c r="J26" s="1">
        <f>COUNT(J8:J23)</f>
        <v>1</v>
      </c>
    </row>
    <row r="27" spans="1:10" x14ac:dyDescent="0.25">
      <c r="A27" s="1"/>
      <c r="B27" s="29"/>
      <c r="C27" s="30"/>
      <c r="D27" s="30"/>
      <c r="E27" s="29"/>
      <c r="F27" s="1"/>
      <c r="G27" s="31" t="s">
        <v>9</v>
      </c>
      <c r="H27" s="28">
        <f>MIN(H8:H23)</f>
        <v>35.380000000000003</v>
      </c>
      <c r="I27" s="28">
        <f>MIN(I8:I23)</f>
        <v>76</v>
      </c>
      <c r="J27" s="28">
        <f>MIN(J8:J23)</f>
        <v>19.3</v>
      </c>
    </row>
    <row r="28" spans="1:10" x14ac:dyDescent="0.25">
      <c r="A28" s="1"/>
      <c r="B28" s="31"/>
      <c r="C28" s="31"/>
      <c r="D28" s="31"/>
      <c r="E28" s="31"/>
      <c r="F28" s="1"/>
      <c r="G28" s="31" t="s">
        <v>10</v>
      </c>
      <c r="H28" s="28">
        <f>MAX(H8:H23)</f>
        <v>135</v>
      </c>
      <c r="I28" s="28">
        <f>MAX(I8:I23)</f>
        <v>211</v>
      </c>
      <c r="J28" s="28">
        <f>MAX(J8:J23)</f>
        <v>19.3</v>
      </c>
    </row>
    <row r="29" spans="1:10" x14ac:dyDescent="0.25">
      <c r="A29" s="1"/>
      <c r="B29" s="54" t="s">
        <v>6</v>
      </c>
      <c r="C29" s="54"/>
      <c r="D29" s="54"/>
      <c r="E29" s="54"/>
      <c r="F29" s="1"/>
      <c r="G29" s="31" t="s">
        <v>11</v>
      </c>
      <c r="H29" s="14">
        <f>MEDIAN(H8:H23)</f>
        <v>40.65</v>
      </c>
      <c r="I29" s="14">
        <f>MEDIAN(I8:I23)</f>
        <v>107</v>
      </c>
      <c r="J29" s="14">
        <f>MEDIAN(J8:J23)</f>
        <v>19.3</v>
      </c>
    </row>
    <row r="30" spans="1:10" x14ac:dyDescent="0.25">
      <c r="A30" s="1"/>
      <c r="B30" s="1"/>
      <c r="C30" s="28"/>
      <c r="D30" s="28"/>
      <c r="E30" s="28"/>
      <c r="F30" s="1"/>
      <c r="G30" s="31" t="s">
        <v>12</v>
      </c>
      <c r="H30" s="14">
        <f>_xlfn.VAR.P(H8:H23)</f>
        <v>546.79236210937506</v>
      </c>
      <c r="I30" s="14">
        <f>_xlfn.VAR.P(I8:I23)</f>
        <v>835.859375</v>
      </c>
      <c r="J30" s="14">
        <f>_xlfn.VAR.P(J8:J23)</f>
        <v>0</v>
      </c>
    </row>
    <row r="31" spans="1:10" x14ac:dyDescent="0.25">
      <c r="A31" s="1"/>
      <c r="B31" s="1"/>
      <c r="C31" s="28"/>
      <c r="D31" s="28"/>
      <c r="E31" s="28"/>
      <c r="F31" s="1"/>
      <c r="G31" s="31" t="s">
        <v>13</v>
      </c>
      <c r="H31" s="14">
        <f>_xlfn.STDEV.P(H8:H23)</f>
        <v>23.383591728162187</v>
      </c>
      <c r="I31" s="14">
        <f>_xlfn.STDEV.P(I8:I23)</f>
        <v>28.911232678666607</v>
      </c>
      <c r="J31" s="14">
        <f>_xlfn.STDEV.P(J8:J23)</f>
        <v>0</v>
      </c>
    </row>
    <row r="32" spans="1:10" x14ac:dyDescent="0.25">
      <c r="A32" s="1"/>
      <c r="B32" s="1"/>
      <c r="C32" s="14"/>
      <c r="D32" s="14"/>
      <c r="E32" s="14"/>
      <c r="F32" s="1"/>
      <c r="G32" s="31" t="s">
        <v>14</v>
      </c>
      <c r="H32" s="14">
        <f t="shared" ref="H32:I32" si="0">_xlfn.CONFIDENCE.T(0.05,H31,H26)</f>
        <v>12.460236490636648</v>
      </c>
      <c r="I32" s="14">
        <f t="shared" si="0"/>
        <v>15.405708438629208</v>
      </c>
      <c r="J32" s="14"/>
    </row>
    <row r="33" spans="1:6" x14ac:dyDescent="0.25">
      <c r="A33" s="1"/>
      <c r="B33" s="1"/>
      <c r="C33" s="14"/>
      <c r="D33" s="14"/>
      <c r="E33" s="14"/>
      <c r="F33" s="1"/>
    </row>
    <row r="34" spans="1:6" x14ac:dyDescent="0.25">
      <c r="A34" s="1"/>
      <c r="B34" s="1"/>
      <c r="C34" s="14"/>
      <c r="D34" s="14"/>
      <c r="E34" s="14"/>
      <c r="F34" s="1"/>
    </row>
    <row r="35" spans="1:6" x14ac:dyDescent="0.25">
      <c r="A35" s="1"/>
      <c r="B35" s="1"/>
      <c r="C35" s="14"/>
      <c r="D35" s="14"/>
      <c r="E35" s="14"/>
      <c r="F35" s="1"/>
    </row>
    <row r="36" spans="1:6" x14ac:dyDescent="0.25">
      <c r="A36" s="1"/>
      <c r="B36" s="1"/>
      <c r="C36" s="14"/>
      <c r="D36" s="14"/>
      <c r="E36" s="14"/>
      <c r="F36" s="1"/>
    </row>
    <row r="37" spans="1:6" x14ac:dyDescent="0.25">
      <c r="A37" s="1"/>
      <c r="F37" s="1"/>
    </row>
  </sheetData>
  <mergeCells count="7">
    <mergeCell ref="B29:E29"/>
    <mergeCell ref="B4:E4"/>
    <mergeCell ref="H7:J7"/>
    <mergeCell ref="G6:G7"/>
    <mergeCell ref="B6:B8"/>
    <mergeCell ref="C6:E6"/>
    <mergeCell ref="C8:E8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9"/>
  <sheetViews>
    <sheetView view="pageLayout" zoomScaleNormal="100" workbookViewId="0">
      <selection activeCell="F14" sqref="F14"/>
    </sheetView>
  </sheetViews>
  <sheetFormatPr defaultRowHeight="15" x14ac:dyDescent="0.25"/>
  <cols>
    <col min="1" max="1" width="16" customWidth="1"/>
    <col min="2" max="2" width="11.85546875" customWidth="1"/>
    <col min="3" max="3" width="12.5703125" customWidth="1"/>
    <col min="4" max="4" width="11.28515625" customWidth="1"/>
    <col min="5" max="5" width="10.7109375" customWidth="1"/>
    <col min="6" max="6" width="11.5703125" customWidth="1"/>
    <col min="7" max="7" width="10.42578125" customWidth="1"/>
    <col min="8" max="8" width="11.28515625" customWidth="1"/>
    <col min="9" max="9" width="11.85546875" customWidth="1"/>
  </cols>
  <sheetData>
    <row r="3" spans="1:9" x14ac:dyDescent="0.25">
      <c r="A3" s="43" t="s">
        <v>18</v>
      </c>
      <c r="B3" s="43"/>
      <c r="C3" s="43"/>
      <c r="D3" s="43"/>
      <c r="E3" s="43"/>
      <c r="F3" s="43"/>
      <c r="G3" s="43"/>
      <c r="H3" s="43"/>
      <c r="I3" s="43"/>
    </row>
    <row r="4" spans="1:9" ht="15.75" thickBot="1" x14ac:dyDescent="0.3">
      <c r="A4" s="43"/>
      <c r="B4" s="43"/>
      <c r="C4" s="43"/>
      <c r="D4" s="43"/>
      <c r="E4" s="43"/>
      <c r="F4" s="43"/>
      <c r="G4" s="43"/>
      <c r="H4" s="43"/>
      <c r="I4" s="43"/>
    </row>
    <row r="5" spans="1:9" x14ac:dyDescent="0.25">
      <c r="A5" s="44" t="s">
        <v>19</v>
      </c>
      <c r="B5" s="44"/>
      <c r="C5" s="43"/>
      <c r="D5" s="43"/>
      <c r="E5" s="43"/>
      <c r="F5" s="43"/>
      <c r="G5" s="43"/>
      <c r="H5" s="43"/>
      <c r="I5" s="43"/>
    </row>
    <row r="6" spans="1:9" x14ac:dyDescent="0.25">
      <c r="A6" s="45" t="s">
        <v>20</v>
      </c>
      <c r="B6" s="52">
        <v>0.8040054603723491</v>
      </c>
      <c r="C6" s="43"/>
      <c r="D6" s="43"/>
      <c r="E6" s="43"/>
      <c r="F6" s="43"/>
      <c r="G6" s="43"/>
      <c r="H6" s="43"/>
      <c r="I6" s="43"/>
    </row>
    <row r="7" spans="1:9" x14ac:dyDescent="0.25">
      <c r="A7" s="45" t="s">
        <v>21</v>
      </c>
      <c r="B7" s="52">
        <v>0.6464247803085531</v>
      </c>
      <c r="C7" s="43"/>
      <c r="D7" s="43"/>
      <c r="E7" s="43"/>
      <c r="F7" s="43"/>
      <c r="G7" s="43"/>
      <c r="H7" s="43"/>
      <c r="I7" s="43"/>
    </row>
    <row r="8" spans="1:9" x14ac:dyDescent="0.25">
      <c r="A8" s="45" t="s">
        <v>22</v>
      </c>
      <c r="B8" s="52">
        <v>0.6192266864861341</v>
      </c>
      <c r="C8" s="43"/>
      <c r="D8" s="43"/>
      <c r="E8" s="43"/>
      <c r="F8" s="43"/>
      <c r="G8" s="43"/>
      <c r="H8" s="43"/>
      <c r="I8" s="43"/>
    </row>
    <row r="9" spans="1:9" x14ac:dyDescent="0.25">
      <c r="A9" s="45" t="s">
        <v>23</v>
      </c>
      <c r="B9" s="52">
        <v>15.331678160618853</v>
      </c>
      <c r="C9" s="43"/>
      <c r="D9" s="43"/>
      <c r="E9" s="43"/>
      <c r="F9" s="43"/>
      <c r="G9" s="43"/>
      <c r="H9" s="43"/>
      <c r="I9" s="43"/>
    </row>
    <row r="10" spans="1:9" ht="15.75" thickBot="1" x14ac:dyDescent="0.3">
      <c r="A10" s="46" t="s">
        <v>24</v>
      </c>
      <c r="B10" s="46">
        <v>15</v>
      </c>
      <c r="C10" s="43"/>
      <c r="D10" s="43"/>
      <c r="E10" s="43"/>
      <c r="F10" s="43"/>
      <c r="G10" s="43"/>
      <c r="H10" s="43"/>
      <c r="I10" s="43"/>
    </row>
    <row r="11" spans="1:9" x14ac:dyDescent="0.25">
      <c r="A11" s="43"/>
      <c r="B11" s="43"/>
      <c r="C11" s="43"/>
      <c r="D11" s="43"/>
      <c r="E11" s="43"/>
      <c r="F11" s="43"/>
      <c r="G11" s="43"/>
      <c r="H11" s="43"/>
      <c r="I11" s="43"/>
    </row>
    <row r="12" spans="1:9" ht="15.75" thickBot="1" x14ac:dyDescent="0.3">
      <c r="A12" s="43" t="s">
        <v>25</v>
      </c>
      <c r="B12" s="43"/>
      <c r="C12" s="43"/>
      <c r="D12" s="43"/>
      <c r="E12" s="43"/>
      <c r="F12" s="43"/>
      <c r="G12" s="43"/>
      <c r="H12" s="43"/>
      <c r="I12" s="43"/>
    </row>
    <row r="13" spans="1:9" x14ac:dyDescent="0.25">
      <c r="A13" s="47"/>
      <c r="B13" s="47" t="s">
        <v>30</v>
      </c>
      <c r="C13" s="47" t="s">
        <v>31</v>
      </c>
      <c r="D13" s="47" t="s">
        <v>32</v>
      </c>
      <c r="E13" s="47" t="s">
        <v>33</v>
      </c>
      <c r="F13" s="47" t="s">
        <v>34</v>
      </c>
      <c r="G13" s="43"/>
      <c r="H13" s="43"/>
      <c r="I13" s="43"/>
    </row>
    <row r="14" spans="1:9" x14ac:dyDescent="0.25">
      <c r="A14" s="45" t="s">
        <v>26</v>
      </c>
      <c r="B14" s="45">
        <v>1</v>
      </c>
      <c r="C14" s="52">
        <v>5586.7458754629715</v>
      </c>
      <c r="D14" s="52">
        <v>5586.7458754629715</v>
      </c>
      <c r="E14" s="52">
        <v>23.767282535650146</v>
      </c>
      <c r="F14" s="64">
        <v>3.03218366545373E-4</v>
      </c>
      <c r="G14" s="43"/>
      <c r="H14" s="43"/>
      <c r="I14" s="43"/>
    </row>
    <row r="15" spans="1:9" x14ac:dyDescent="0.25">
      <c r="A15" s="45" t="s">
        <v>27</v>
      </c>
      <c r="B15" s="45">
        <v>13</v>
      </c>
      <c r="C15" s="52">
        <v>3055.7846178703626</v>
      </c>
      <c r="D15" s="52">
        <v>235.06035522079713</v>
      </c>
      <c r="E15" s="52"/>
      <c r="F15" s="52"/>
      <c r="G15" s="43"/>
      <c r="H15" s="43"/>
      <c r="I15" s="43"/>
    </row>
    <row r="16" spans="1:9" ht="15.75" thickBot="1" x14ac:dyDescent="0.3">
      <c r="A16" s="46" t="s">
        <v>28</v>
      </c>
      <c r="B16" s="46">
        <v>14</v>
      </c>
      <c r="C16" s="53">
        <v>8642.5304933333337</v>
      </c>
      <c r="D16" s="53"/>
      <c r="E16" s="53"/>
      <c r="F16" s="53"/>
      <c r="G16" s="43"/>
      <c r="H16" s="43"/>
      <c r="I16" s="43"/>
    </row>
    <row r="17" spans="1:9" ht="15.75" thickBot="1" x14ac:dyDescent="0.3">
      <c r="A17" s="43"/>
      <c r="B17" s="43"/>
      <c r="C17" s="43"/>
      <c r="D17" s="43"/>
      <c r="E17" s="43"/>
      <c r="F17" s="43"/>
      <c r="G17" s="43"/>
      <c r="H17" s="43"/>
      <c r="I17" s="43"/>
    </row>
    <row r="18" spans="1:9" x14ac:dyDescent="0.25">
      <c r="A18" s="47"/>
      <c r="B18" s="47" t="s">
        <v>35</v>
      </c>
      <c r="C18" s="47" t="s">
        <v>23</v>
      </c>
      <c r="D18" s="47" t="s">
        <v>36</v>
      </c>
      <c r="E18" s="47" t="s">
        <v>37</v>
      </c>
      <c r="F18" s="47" t="s">
        <v>38</v>
      </c>
      <c r="G18" s="47" t="s">
        <v>39</v>
      </c>
      <c r="H18" s="47" t="s">
        <v>40</v>
      </c>
      <c r="I18" s="47" t="s">
        <v>41</v>
      </c>
    </row>
    <row r="19" spans="1:9" x14ac:dyDescent="0.25">
      <c r="A19" s="45" t="s">
        <v>29</v>
      </c>
      <c r="B19" s="52">
        <v>-3719.5988645949897</v>
      </c>
      <c r="C19" s="52">
        <v>773.18102457415625</v>
      </c>
      <c r="D19" s="52">
        <v>-4.810773604594897</v>
      </c>
      <c r="E19" s="52">
        <v>3.4020813402280869E-4</v>
      </c>
      <c r="F19" s="52">
        <v>-5389.9549158567852</v>
      </c>
      <c r="G19" s="52">
        <v>-2049.2428133331941</v>
      </c>
      <c r="H19" s="52">
        <v>-5389.9549158567852</v>
      </c>
      <c r="I19" s="52">
        <v>-2049.2428133331941</v>
      </c>
    </row>
    <row r="20" spans="1:9" ht="15.75" thickBot="1" x14ac:dyDescent="0.3">
      <c r="A20" s="46">
        <v>1961</v>
      </c>
      <c r="B20" s="53">
        <v>1.8991667384006194</v>
      </c>
      <c r="C20" s="53">
        <v>0.38955907960767083</v>
      </c>
      <c r="D20" s="53">
        <v>4.8751700006922976</v>
      </c>
      <c r="E20" s="53">
        <v>3.03218366545373E-4</v>
      </c>
      <c r="F20" s="53">
        <v>1.0575755129757134</v>
      </c>
      <c r="G20" s="53">
        <v>2.7407579638255255</v>
      </c>
      <c r="H20" s="53">
        <v>1.0575755129757134</v>
      </c>
      <c r="I20" s="53">
        <v>2.7407579638255255</v>
      </c>
    </row>
    <row r="21" spans="1:9" x14ac:dyDescent="0.25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5">
      <c r="A22" s="43" t="s">
        <v>42</v>
      </c>
      <c r="B22" s="43"/>
      <c r="C22" s="43"/>
      <c r="D22" s="43"/>
      <c r="E22" s="43"/>
      <c r="F22" s="43"/>
      <c r="G22" s="43"/>
      <c r="H22" s="43"/>
      <c r="I22" s="43"/>
    </row>
    <row r="23" spans="1:9" ht="15.75" thickBot="1" x14ac:dyDescent="0.3">
      <c r="A23" s="43"/>
      <c r="B23" s="43"/>
      <c r="C23" s="43"/>
      <c r="D23" s="43"/>
      <c r="E23" s="43"/>
      <c r="F23" s="43"/>
      <c r="G23" s="43"/>
      <c r="H23" s="43"/>
      <c r="I23" s="43"/>
    </row>
    <row r="24" spans="1:9" x14ac:dyDescent="0.25">
      <c r="A24" s="47" t="s">
        <v>43</v>
      </c>
      <c r="B24" s="47" t="s">
        <v>44</v>
      </c>
      <c r="C24" s="47" t="s">
        <v>45</v>
      </c>
      <c r="D24" s="43"/>
      <c r="E24" s="43"/>
      <c r="F24" s="43"/>
      <c r="G24" s="43"/>
      <c r="H24" s="43"/>
      <c r="I24" s="43"/>
    </row>
    <row r="25" spans="1:9" x14ac:dyDescent="0.25">
      <c r="A25" s="45">
        <v>1</v>
      </c>
      <c r="B25" s="52">
        <v>27.457110269432633</v>
      </c>
      <c r="C25" s="52">
        <v>16.24288973056737</v>
      </c>
      <c r="D25" s="43"/>
      <c r="E25" s="43"/>
      <c r="F25" s="43"/>
      <c r="G25" s="43"/>
      <c r="H25" s="43"/>
      <c r="I25" s="43"/>
    </row>
    <row r="26" spans="1:9" x14ac:dyDescent="0.25">
      <c r="A26" s="45">
        <v>2</v>
      </c>
      <c r="B26" s="52">
        <v>33.154610484634304</v>
      </c>
      <c r="C26" s="52">
        <v>3.645389515365693</v>
      </c>
      <c r="D26" s="43"/>
      <c r="E26" s="43"/>
      <c r="F26" s="43"/>
      <c r="G26" s="43"/>
      <c r="H26" s="43"/>
      <c r="I26" s="43"/>
    </row>
    <row r="27" spans="1:9" x14ac:dyDescent="0.25">
      <c r="A27" s="45">
        <v>3</v>
      </c>
      <c r="B27" s="52">
        <v>35.053777223035013</v>
      </c>
      <c r="C27" s="52">
        <v>4.8462227769649857</v>
      </c>
      <c r="D27" s="43"/>
      <c r="E27" s="43"/>
      <c r="F27" s="43"/>
      <c r="G27" s="43"/>
      <c r="H27" s="43"/>
      <c r="I27" s="43"/>
    </row>
    <row r="28" spans="1:9" x14ac:dyDescent="0.25">
      <c r="A28" s="45">
        <v>4</v>
      </c>
      <c r="B28" s="52">
        <v>36.952943961435722</v>
      </c>
      <c r="C28" s="52">
        <v>-1.1529439614357244</v>
      </c>
      <c r="D28" s="43"/>
      <c r="E28" s="43"/>
      <c r="F28" s="43"/>
      <c r="G28" s="43"/>
      <c r="H28" s="43"/>
      <c r="I28" s="43"/>
    </row>
    <row r="29" spans="1:9" x14ac:dyDescent="0.25">
      <c r="A29" s="45">
        <v>5</v>
      </c>
      <c r="B29" s="52">
        <v>38.85211069983643</v>
      </c>
      <c r="C29" s="52">
        <v>16.247889300163571</v>
      </c>
      <c r="D29" s="43"/>
      <c r="E29" s="43"/>
      <c r="F29" s="43"/>
      <c r="G29" s="43"/>
      <c r="H29" s="43"/>
      <c r="I29" s="43"/>
    </row>
    <row r="30" spans="1:9" x14ac:dyDescent="0.25">
      <c r="A30" s="45">
        <v>6</v>
      </c>
      <c r="B30" s="52">
        <v>40.751277438236684</v>
      </c>
      <c r="C30" s="52">
        <v>15.048722561763313</v>
      </c>
      <c r="D30" s="43"/>
      <c r="E30" s="43"/>
      <c r="F30" s="43"/>
      <c r="G30" s="43"/>
      <c r="H30" s="43"/>
      <c r="I30" s="43"/>
    </row>
    <row r="31" spans="1:9" x14ac:dyDescent="0.25">
      <c r="A31" s="45">
        <v>7</v>
      </c>
      <c r="B31" s="52">
        <v>42.650444176637393</v>
      </c>
      <c r="C31" s="52">
        <v>-2.3504441766373958</v>
      </c>
      <c r="D31" s="43"/>
      <c r="E31" s="43"/>
      <c r="F31" s="43"/>
      <c r="G31" s="43"/>
      <c r="H31" s="43"/>
      <c r="I31" s="43"/>
    </row>
    <row r="32" spans="1:9" x14ac:dyDescent="0.25">
      <c r="A32" s="45">
        <v>8</v>
      </c>
      <c r="B32" s="52">
        <v>46.44877765343881</v>
      </c>
      <c r="C32" s="52">
        <v>-8.6487776534388132</v>
      </c>
      <c r="D32" s="43"/>
      <c r="E32" s="43"/>
      <c r="F32" s="43"/>
      <c r="G32" s="43"/>
      <c r="H32" s="43"/>
      <c r="I32" s="43"/>
    </row>
    <row r="33" spans="1:9" x14ac:dyDescent="0.25">
      <c r="A33" s="45">
        <v>9</v>
      </c>
      <c r="B33" s="52">
        <v>48.347944391839519</v>
      </c>
      <c r="C33" s="52">
        <v>-0.24794439183951766</v>
      </c>
      <c r="D33" s="43"/>
      <c r="E33" s="43"/>
      <c r="F33" s="43"/>
      <c r="G33" s="43"/>
      <c r="H33" s="43"/>
      <c r="I33" s="43"/>
    </row>
    <row r="34" spans="1:9" x14ac:dyDescent="0.25">
      <c r="A34" s="45">
        <v>10</v>
      </c>
      <c r="B34" s="52">
        <v>50.247111130239773</v>
      </c>
      <c r="C34" s="52">
        <v>-13.247111130239773</v>
      </c>
      <c r="D34" s="43"/>
      <c r="E34" s="43"/>
      <c r="F34" s="43"/>
      <c r="G34" s="43"/>
      <c r="H34" s="43"/>
      <c r="I34" s="43"/>
    </row>
    <row r="35" spans="1:9" x14ac:dyDescent="0.25">
      <c r="A35" s="45">
        <v>11</v>
      </c>
      <c r="B35" s="52">
        <v>52.146277868640482</v>
      </c>
      <c r="C35" s="52">
        <v>7.8537221313595182</v>
      </c>
      <c r="D35" s="43"/>
      <c r="E35" s="43"/>
      <c r="F35" s="43"/>
      <c r="G35" s="43"/>
      <c r="H35" s="43"/>
      <c r="I35" s="43"/>
    </row>
    <row r="36" spans="1:9" x14ac:dyDescent="0.25">
      <c r="A36" s="45">
        <v>12</v>
      </c>
      <c r="B36" s="52">
        <v>57.843778083842608</v>
      </c>
      <c r="C36" s="52">
        <v>-13.413778083842608</v>
      </c>
      <c r="D36" s="43"/>
      <c r="E36" s="43"/>
      <c r="F36" s="43"/>
      <c r="G36" s="43"/>
      <c r="H36" s="43"/>
      <c r="I36" s="43"/>
    </row>
    <row r="37" spans="1:9" x14ac:dyDescent="0.25">
      <c r="A37" s="45">
        <v>13</v>
      </c>
      <c r="B37" s="52">
        <v>59.742944822242862</v>
      </c>
      <c r="C37" s="52">
        <v>-24.362944822242859</v>
      </c>
      <c r="D37" s="43"/>
      <c r="E37" s="43"/>
      <c r="F37" s="43"/>
      <c r="G37" s="43"/>
      <c r="H37" s="43"/>
      <c r="I37" s="43"/>
    </row>
    <row r="38" spans="1:9" x14ac:dyDescent="0.25">
      <c r="A38" s="45">
        <v>14</v>
      </c>
      <c r="B38" s="52">
        <v>65.440445037444988</v>
      </c>
      <c r="C38" s="52">
        <v>-24.440445037444988</v>
      </c>
      <c r="D38" s="43"/>
      <c r="E38" s="43"/>
      <c r="F38" s="43"/>
      <c r="G38" s="43"/>
      <c r="H38" s="43"/>
      <c r="I38" s="43"/>
    </row>
    <row r="39" spans="1:9" ht="15.75" thickBot="1" x14ac:dyDescent="0.3">
      <c r="A39" s="46">
        <v>15</v>
      </c>
      <c r="B39" s="53">
        <v>111.02044675905972</v>
      </c>
      <c r="C39" s="53">
        <v>23.979553240940277</v>
      </c>
      <c r="D39" s="43"/>
      <c r="E39" s="43"/>
      <c r="F39" s="43"/>
      <c r="G39" s="43"/>
      <c r="H39" s="43"/>
      <c r="I39" s="43"/>
    </row>
  </sheetData>
  <pageMargins left="0.70866141732283472" right="0.70866141732283472" top="0.35433070866141736" bottom="0.35433070866141736" header="0.31496062992125984" footer="0.31496062992125984"/>
  <pageSetup paperSize="9" scale="94" orientation="landscape" r:id="rId1"/>
  <headerFooter>
    <oddHeader>&amp;C&amp;"-,Italic"&amp;8Urbums Nr. 2648; SO&amp;Y4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9"/>
  <sheetViews>
    <sheetView tabSelected="1" view="pageLayout" topLeftCell="A4" zoomScaleNormal="100" workbookViewId="0">
      <selection activeCell="F14" sqref="F14"/>
    </sheetView>
  </sheetViews>
  <sheetFormatPr defaultRowHeight="15" x14ac:dyDescent="0.25"/>
  <cols>
    <col min="1" max="1" width="15.5703125" customWidth="1"/>
    <col min="2" max="2" width="11.28515625" customWidth="1"/>
    <col min="3" max="3" width="12.5703125" customWidth="1"/>
    <col min="4" max="4" width="10.42578125" bestFit="1" customWidth="1"/>
    <col min="5" max="5" width="10.7109375" customWidth="1"/>
    <col min="6" max="6" width="12.140625" customWidth="1"/>
    <col min="7" max="8" width="11.42578125" customWidth="1"/>
    <col min="9" max="9" width="13" customWidth="1"/>
  </cols>
  <sheetData>
    <row r="3" spans="1:9" x14ac:dyDescent="0.25">
      <c r="A3" s="43" t="s">
        <v>18</v>
      </c>
      <c r="B3" s="43"/>
      <c r="C3" s="43"/>
      <c r="D3" s="43"/>
      <c r="E3" s="43"/>
      <c r="F3" s="43"/>
      <c r="G3" s="43"/>
      <c r="H3" s="43"/>
      <c r="I3" s="43"/>
    </row>
    <row r="4" spans="1:9" ht="15.75" thickBot="1" x14ac:dyDescent="0.3">
      <c r="A4" s="43"/>
      <c r="B4" s="43"/>
      <c r="C4" s="43"/>
      <c r="D4" s="43"/>
      <c r="E4" s="43"/>
      <c r="F4" s="43"/>
      <c r="G4" s="43"/>
      <c r="H4" s="43"/>
      <c r="I4" s="43"/>
    </row>
    <row r="5" spans="1:9" x14ac:dyDescent="0.25">
      <c r="A5" s="44" t="s">
        <v>19</v>
      </c>
      <c r="B5" s="44"/>
      <c r="C5" s="43"/>
      <c r="D5" s="43"/>
      <c r="E5" s="43"/>
      <c r="F5" s="43"/>
      <c r="G5" s="43"/>
      <c r="H5" s="43"/>
      <c r="I5" s="43"/>
    </row>
    <row r="6" spans="1:9" x14ac:dyDescent="0.25">
      <c r="A6" s="45" t="s">
        <v>20</v>
      </c>
      <c r="B6" s="52">
        <v>0.9311753271812766</v>
      </c>
      <c r="C6" s="43"/>
      <c r="D6" s="43"/>
      <c r="E6" s="43"/>
      <c r="F6" s="43"/>
      <c r="G6" s="43"/>
      <c r="H6" s="43"/>
      <c r="I6" s="43"/>
    </row>
    <row r="7" spans="1:9" x14ac:dyDescent="0.25">
      <c r="A7" s="45" t="s">
        <v>21</v>
      </c>
      <c r="B7" s="52">
        <v>0.86708748995115748</v>
      </c>
      <c r="C7" s="43"/>
      <c r="D7" s="43"/>
      <c r="E7" s="43"/>
      <c r="F7" s="43"/>
      <c r="G7" s="43"/>
      <c r="H7" s="43"/>
      <c r="I7" s="43"/>
    </row>
    <row r="8" spans="1:9" x14ac:dyDescent="0.25">
      <c r="A8" s="45" t="s">
        <v>22</v>
      </c>
      <c r="B8" s="52">
        <v>0.85686345071663106</v>
      </c>
      <c r="C8" s="43"/>
      <c r="D8" s="43"/>
      <c r="E8" s="43"/>
      <c r="F8" s="43"/>
      <c r="G8" s="43"/>
      <c r="H8" s="43"/>
      <c r="I8" s="43"/>
    </row>
    <row r="9" spans="1:9" x14ac:dyDescent="0.25">
      <c r="A9" s="45" t="s">
        <v>23</v>
      </c>
      <c r="B9" s="45">
        <v>11.145373492576757</v>
      </c>
      <c r="C9" s="43"/>
      <c r="D9" s="43"/>
      <c r="E9" s="43"/>
      <c r="F9" s="43"/>
      <c r="G9" s="43"/>
      <c r="H9" s="43"/>
      <c r="I9" s="43"/>
    </row>
    <row r="10" spans="1:9" ht="15.75" thickBot="1" x14ac:dyDescent="0.3">
      <c r="A10" s="46" t="s">
        <v>24</v>
      </c>
      <c r="B10" s="46">
        <v>15</v>
      </c>
      <c r="C10" s="43"/>
      <c r="D10" s="43"/>
      <c r="E10" s="43"/>
      <c r="F10" s="43"/>
      <c r="G10" s="43"/>
      <c r="H10" s="43"/>
      <c r="I10" s="43"/>
    </row>
    <row r="11" spans="1:9" x14ac:dyDescent="0.25">
      <c r="A11" s="43"/>
      <c r="B11" s="43"/>
      <c r="C11" s="43"/>
      <c r="D11" s="43"/>
      <c r="E11" s="43"/>
      <c r="F11" s="43"/>
      <c r="G11" s="43"/>
      <c r="H11" s="43"/>
      <c r="I11" s="43"/>
    </row>
    <row r="12" spans="1:9" ht="15.75" thickBot="1" x14ac:dyDescent="0.3">
      <c r="A12" s="43" t="s">
        <v>25</v>
      </c>
      <c r="B12" s="43"/>
      <c r="C12" s="43"/>
      <c r="D12" s="43"/>
      <c r="E12" s="43"/>
      <c r="F12" s="43"/>
      <c r="G12" s="43"/>
      <c r="H12" s="43"/>
      <c r="I12" s="43"/>
    </row>
    <row r="13" spans="1:9" x14ac:dyDescent="0.25">
      <c r="A13" s="47"/>
      <c r="B13" s="47" t="s">
        <v>30</v>
      </c>
      <c r="C13" s="47" t="s">
        <v>31</v>
      </c>
      <c r="D13" s="47" t="s">
        <v>32</v>
      </c>
      <c r="E13" s="47" t="s">
        <v>33</v>
      </c>
      <c r="F13" s="47" t="s">
        <v>34</v>
      </c>
      <c r="G13" s="43"/>
      <c r="H13" s="43"/>
      <c r="I13" s="43"/>
    </row>
    <row r="14" spans="1:9" x14ac:dyDescent="0.25">
      <c r="A14" s="45" t="s">
        <v>26</v>
      </c>
      <c r="B14" s="45">
        <v>1</v>
      </c>
      <c r="C14" s="52">
        <v>10534.881779575908</v>
      </c>
      <c r="D14" s="52">
        <v>10534.881779575908</v>
      </c>
      <c r="E14" s="52">
        <v>84.808701342129282</v>
      </c>
      <c r="F14" s="65">
        <v>4.6390288546960036E-7</v>
      </c>
      <c r="G14" s="43"/>
      <c r="H14" s="43"/>
      <c r="I14" s="43"/>
    </row>
    <row r="15" spans="1:9" x14ac:dyDescent="0.25">
      <c r="A15" s="45" t="s">
        <v>27</v>
      </c>
      <c r="B15" s="45">
        <v>13</v>
      </c>
      <c r="C15" s="52">
        <v>1614.851553757424</v>
      </c>
      <c r="D15" s="52">
        <v>124.21935028903262</v>
      </c>
      <c r="E15" s="52"/>
      <c r="F15" s="52"/>
      <c r="G15" s="43"/>
      <c r="H15" s="43"/>
      <c r="I15" s="43"/>
    </row>
    <row r="16" spans="1:9" ht="15.75" thickBot="1" x14ac:dyDescent="0.3">
      <c r="A16" s="46" t="s">
        <v>28</v>
      </c>
      <c r="B16" s="46">
        <v>14</v>
      </c>
      <c r="C16" s="53">
        <v>12149.733333333332</v>
      </c>
      <c r="D16" s="53"/>
      <c r="E16" s="53"/>
      <c r="F16" s="53"/>
      <c r="G16" s="43"/>
      <c r="H16" s="43"/>
      <c r="I16" s="43"/>
    </row>
    <row r="17" spans="1:9" ht="15.75" thickBot="1" x14ac:dyDescent="0.3">
      <c r="A17" s="43"/>
      <c r="B17" s="43"/>
      <c r="C17" s="43"/>
      <c r="D17" s="43"/>
      <c r="E17" s="43"/>
      <c r="F17" s="43"/>
      <c r="G17" s="43"/>
      <c r="H17" s="43"/>
      <c r="I17" s="43"/>
    </row>
    <row r="18" spans="1:9" x14ac:dyDescent="0.25">
      <c r="A18" s="47"/>
      <c r="B18" s="47" t="s">
        <v>35</v>
      </c>
      <c r="C18" s="47" t="s">
        <v>23</v>
      </c>
      <c r="D18" s="47" t="s">
        <v>36</v>
      </c>
      <c r="E18" s="47" t="s">
        <v>37</v>
      </c>
      <c r="F18" s="47" t="s">
        <v>38</v>
      </c>
      <c r="G18" s="47" t="s">
        <v>39</v>
      </c>
      <c r="H18" s="47" t="s">
        <v>40</v>
      </c>
      <c r="I18" s="47" t="s">
        <v>41</v>
      </c>
    </row>
    <row r="19" spans="1:9" x14ac:dyDescent="0.25">
      <c r="A19" s="45" t="s">
        <v>29</v>
      </c>
      <c r="B19" s="52">
        <v>-5063.9425411035554</v>
      </c>
      <c r="C19" s="52">
        <v>562.0644528259719</v>
      </c>
      <c r="D19" s="52">
        <v>-9.0095406596927567</v>
      </c>
      <c r="E19" s="52">
        <v>5.9496758006382599E-7</v>
      </c>
      <c r="F19" s="52">
        <v>-6278.2089679006949</v>
      </c>
      <c r="G19" s="52">
        <v>-3849.6761143064159</v>
      </c>
      <c r="H19" s="52">
        <v>-6278.2089679006949</v>
      </c>
      <c r="I19" s="52">
        <v>-3849.6761143064159</v>
      </c>
    </row>
    <row r="20" spans="1:9" ht="15.75" thickBot="1" x14ac:dyDescent="0.3">
      <c r="A20" s="46">
        <v>1961</v>
      </c>
      <c r="B20" s="53">
        <v>2.6079452526469828</v>
      </c>
      <c r="C20" s="53">
        <v>0.28319022837332247</v>
      </c>
      <c r="D20" s="53">
        <v>9.2091639871450468</v>
      </c>
      <c r="E20" s="53">
        <v>4.6390288546960131E-7</v>
      </c>
      <c r="F20" s="53">
        <v>1.9961499594527168</v>
      </c>
      <c r="G20" s="53">
        <v>3.2197405458412489</v>
      </c>
      <c r="H20" s="53">
        <v>1.9961499594527168</v>
      </c>
      <c r="I20" s="53">
        <v>3.2197405458412489</v>
      </c>
    </row>
    <row r="21" spans="1:9" x14ac:dyDescent="0.25">
      <c r="A21" s="43"/>
      <c r="B21" s="43"/>
      <c r="C21" s="43"/>
      <c r="D21" s="43"/>
      <c r="E21" s="43"/>
      <c r="F21" s="43"/>
      <c r="G21" s="43"/>
      <c r="H21" s="43"/>
      <c r="I21" s="43"/>
    </row>
    <row r="22" spans="1:9" x14ac:dyDescent="0.25">
      <c r="A22" s="43" t="s">
        <v>42</v>
      </c>
      <c r="B22" s="43"/>
      <c r="C22" s="43"/>
      <c r="D22" s="43"/>
      <c r="E22" s="43"/>
      <c r="F22" s="43"/>
      <c r="G22" s="43"/>
      <c r="H22" s="43"/>
      <c r="I22" s="43"/>
    </row>
    <row r="23" spans="1:9" ht="15.75" thickBot="1" x14ac:dyDescent="0.3">
      <c r="A23" s="43"/>
      <c r="B23" s="43"/>
      <c r="C23" s="43"/>
      <c r="D23" s="43"/>
      <c r="E23" s="43"/>
      <c r="F23" s="43"/>
      <c r="G23" s="43"/>
      <c r="H23" s="43"/>
      <c r="I23" s="43"/>
    </row>
    <row r="24" spans="1:9" x14ac:dyDescent="0.25">
      <c r="A24" s="47" t="s">
        <v>43</v>
      </c>
      <c r="B24" s="47" t="s">
        <v>46</v>
      </c>
      <c r="C24" s="47" t="s">
        <v>45</v>
      </c>
      <c r="D24" s="43"/>
      <c r="E24" s="43"/>
      <c r="F24" s="43"/>
      <c r="G24" s="43"/>
      <c r="H24" s="43"/>
      <c r="I24" s="43"/>
    </row>
    <row r="25" spans="1:9" x14ac:dyDescent="0.25">
      <c r="A25" s="45">
        <v>1</v>
      </c>
      <c r="B25" s="52">
        <v>81.533442368941905</v>
      </c>
      <c r="C25" s="52">
        <v>2.4665576310580946</v>
      </c>
      <c r="D25" s="43"/>
      <c r="E25" s="43"/>
      <c r="F25" s="43"/>
      <c r="G25" s="43"/>
      <c r="H25" s="43"/>
      <c r="I25" s="43"/>
    </row>
    <row r="26" spans="1:9" x14ac:dyDescent="0.25">
      <c r="A26" s="45">
        <v>2</v>
      </c>
      <c r="B26" s="52">
        <v>89.357278126883102</v>
      </c>
      <c r="C26" s="52">
        <v>-0.35727812688310223</v>
      </c>
      <c r="D26" s="43"/>
      <c r="E26" s="43"/>
      <c r="F26" s="43"/>
      <c r="G26" s="43"/>
      <c r="H26" s="43"/>
      <c r="I26" s="43"/>
    </row>
    <row r="27" spans="1:9" x14ac:dyDescent="0.25">
      <c r="A27" s="45">
        <v>3</v>
      </c>
      <c r="B27" s="52">
        <v>91.965223379529561</v>
      </c>
      <c r="C27" s="52">
        <v>3.4776620470438502E-2</v>
      </c>
      <c r="D27" s="43"/>
      <c r="E27" s="43"/>
      <c r="F27" s="43"/>
      <c r="G27" s="43"/>
      <c r="H27" s="43"/>
      <c r="I27" s="43"/>
    </row>
    <row r="28" spans="1:9" x14ac:dyDescent="0.25">
      <c r="A28" s="45">
        <v>4</v>
      </c>
      <c r="B28" s="52">
        <v>94.57316863217693</v>
      </c>
      <c r="C28" s="52">
        <v>5.4268313678230697</v>
      </c>
      <c r="D28" s="43"/>
      <c r="E28" s="43"/>
      <c r="F28" s="43"/>
      <c r="G28" s="43"/>
      <c r="H28" s="43"/>
      <c r="I28" s="43"/>
    </row>
    <row r="29" spans="1:9" x14ac:dyDescent="0.25">
      <c r="A29" s="45">
        <v>5</v>
      </c>
      <c r="B29" s="52">
        <v>97.18111388482339</v>
      </c>
      <c r="C29" s="52">
        <v>-1.1811138848233895</v>
      </c>
      <c r="D29" s="43"/>
      <c r="E29" s="43"/>
      <c r="F29" s="43"/>
      <c r="G29" s="43"/>
      <c r="H29" s="43"/>
      <c r="I29" s="43"/>
    </row>
    <row r="30" spans="1:9" x14ac:dyDescent="0.25">
      <c r="A30" s="45">
        <v>6</v>
      </c>
      <c r="B30" s="52">
        <v>99.789059137470758</v>
      </c>
      <c r="C30" s="52">
        <v>12.210940862529242</v>
      </c>
      <c r="D30" s="43"/>
      <c r="E30" s="43"/>
      <c r="F30" s="43"/>
      <c r="G30" s="43"/>
      <c r="H30" s="43"/>
      <c r="I30" s="43"/>
    </row>
    <row r="31" spans="1:9" x14ac:dyDescent="0.25">
      <c r="A31" s="45">
        <v>7</v>
      </c>
      <c r="B31" s="52">
        <v>102.39700439011722</v>
      </c>
      <c r="C31" s="52">
        <v>11.602995609882782</v>
      </c>
      <c r="D31" s="43"/>
      <c r="E31" s="43"/>
      <c r="F31" s="43"/>
      <c r="G31" s="43"/>
      <c r="H31" s="43"/>
      <c r="I31" s="43"/>
    </row>
    <row r="32" spans="1:9" x14ac:dyDescent="0.25">
      <c r="A32" s="45">
        <v>8</v>
      </c>
      <c r="B32" s="52">
        <v>107.61289489541196</v>
      </c>
      <c r="C32" s="52">
        <v>0.38710510458804492</v>
      </c>
      <c r="D32" s="43"/>
      <c r="E32" s="43"/>
      <c r="F32" s="43"/>
      <c r="G32" s="43"/>
      <c r="H32" s="43"/>
      <c r="I32" s="43"/>
    </row>
    <row r="33" spans="1:9" x14ac:dyDescent="0.25">
      <c r="A33" s="45">
        <v>9</v>
      </c>
      <c r="B33" s="52">
        <v>110.22084014805841</v>
      </c>
      <c r="C33" s="52">
        <v>1.7791598519415857</v>
      </c>
      <c r="D33" s="43"/>
      <c r="E33" s="43"/>
      <c r="F33" s="43"/>
      <c r="G33" s="43"/>
      <c r="H33" s="43"/>
      <c r="I33" s="43"/>
    </row>
    <row r="34" spans="1:9" x14ac:dyDescent="0.25">
      <c r="A34" s="45">
        <v>10</v>
      </c>
      <c r="B34" s="52">
        <v>112.82878540070578</v>
      </c>
      <c r="C34" s="52">
        <v>7.1712145992942169</v>
      </c>
      <c r="D34" s="43"/>
      <c r="E34" s="43"/>
      <c r="F34" s="43"/>
      <c r="G34" s="43"/>
      <c r="H34" s="43"/>
      <c r="I34" s="43"/>
    </row>
    <row r="35" spans="1:9" x14ac:dyDescent="0.25">
      <c r="A35" s="45">
        <v>11</v>
      </c>
      <c r="B35" s="52">
        <v>115.43673065335224</v>
      </c>
      <c r="C35" s="52">
        <v>0.56326934664775763</v>
      </c>
      <c r="D35" s="43"/>
      <c r="E35" s="43"/>
      <c r="F35" s="43"/>
      <c r="G35" s="43"/>
      <c r="H35" s="43"/>
      <c r="I35" s="43"/>
    </row>
    <row r="36" spans="1:9" x14ac:dyDescent="0.25">
      <c r="A36" s="45">
        <v>12</v>
      </c>
      <c r="B36" s="52">
        <v>123.26056641129344</v>
      </c>
      <c r="C36" s="52">
        <v>-17.260566411293439</v>
      </c>
      <c r="D36" s="43"/>
      <c r="E36" s="43"/>
      <c r="F36" s="43"/>
      <c r="G36" s="43"/>
      <c r="H36" s="43"/>
      <c r="I36" s="43"/>
    </row>
    <row r="37" spans="1:9" x14ac:dyDescent="0.25">
      <c r="A37" s="45">
        <v>13</v>
      </c>
      <c r="B37" s="52">
        <v>125.86851166394081</v>
      </c>
      <c r="C37" s="52">
        <v>-21.868511663940808</v>
      </c>
      <c r="D37" s="43"/>
      <c r="E37" s="43"/>
      <c r="F37" s="43"/>
      <c r="G37" s="43"/>
      <c r="H37" s="43"/>
      <c r="I37" s="43"/>
    </row>
    <row r="38" spans="1:9" x14ac:dyDescent="0.25">
      <c r="A38" s="45">
        <v>14</v>
      </c>
      <c r="B38" s="52">
        <v>133.6923474218811</v>
      </c>
      <c r="C38" s="52">
        <v>-15.692347421881095</v>
      </c>
      <c r="D38" s="43"/>
      <c r="E38" s="43"/>
      <c r="F38" s="43"/>
      <c r="G38" s="43"/>
      <c r="H38" s="43"/>
      <c r="I38" s="43"/>
    </row>
    <row r="39" spans="1:9" ht="15.75" thickBot="1" x14ac:dyDescent="0.3">
      <c r="A39" s="46">
        <v>15</v>
      </c>
      <c r="B39" s="53">
        <v>196.28303348540885</v>
      </c>
      <c r="C39" s="53">
        <v>14.716966514591149</v>
      </c>
      <c r="D39" s="43"/>
      <c r="E39" s="43"/>
      <c r="F39" s="43"/>
      <c r="G39" s="43"/>
      <c r="H39" s="43"/>
      <c r="I39" s="43"/>
    </row>
  </sheetData>
  <pageMargins left="0.70866141732283472" right="0.70866141732283472" top="0.35433070866141736" bottom="0.35433070866141736" header="0.31496062992125984" footer="0.31496062992125984"/>
  <pageSetup paperSize="9" scale="94" orientation="landscape" r:id="rId1"/>
  <headerFooter>
    <oddHeader>&amp;C&amp;"-,Italic"&amp;8Urbums Nr. 2648; Cl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Liepaja_2648</vt:lpstr>
      <vt:lpstr>R_analīze_2648_SO4</vt:lpstr>
      <vt:lpstr>R_analīze_2648_Cl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2020-12-25T13:54:03Z</cp:lastPrinted>
  <dcterms:created xsi:type="dcterms:W3CDTF">2020-11-10T06:40:49Z</dcterms:created>
  <dcterms:modified xsi:type="dcterms:W3CDTF">2020-12-27T08:35:19Z</dcterms:modified>
</cp:coreProperties>
</file>