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O:\ARHIVS\Stiebrins\Hidrogeologija\VARAM\Faili_v3\2_pielikums\F5\"/>
    </mc:Choice>
  </mc:AlternateContent>
  <xr:revisionPtr revIDLastSave="0" documentId="13_ncr:1_{1007A4B0-A312-401D-B542-6B812A58206F}" xr6:coauthVersionLast="46" xr6:coauthVersionMax="46" xr10:uidLastSave="{00000000-0000-0000-0000-000000000000}"/>
  <bookViews>
    <workbookView xWindow="28680" yWindow="-120" windowWidth="29040" windowHeight="15840" xr2:uid="{00000000-000D-0000-FFFF-FFFF00000000}"/>
  </bookViews>
  <sheets>
    <sheet name="862" sheetId="1" r:id="rId1"/>
    <sheet name="862_CL_pieaug" sheetId="8" r:id="rId2"/>
    <sheet name="862_SO4_pieaug" sheetId="5" r:id="rId3"/>
    <sheet name="862_CL_samaz" sheetId="7" r:id="rId4"/>
    <sheet name="862_SO4_samaz" sheetId="6" r:id="rId5"/>
    <sheet name="862_Na" sheetId="9" r:id="rId6"/>
  </sheets>
  <definedNames>
    <definedName name="_xlnm._FilterDatabase" localSheetId="0" hidden="1">'862'!#REF!</definedName>
  </definedNames>
  <calcPr calcId="181029"/>
</workbook>
</file>

<file path=xl/calcChain.xml><?xml version="1.0" encoding="utf-8"?>
<calcChain xmlns="http://schemas.openxmlformats.org/spreadsheetml/2006/main">
  <c r="J36" i="1" l="1"/>
  <c r="J35" i="1"/>
  <c r="J34" i="1"/>
  <c r="J33" i="1"/>
  <c r="J32" i="1"/>
  <c r="J31" i="1"/>
  <c r="I36" i="1"/>
  <c r="I35" i="1"/>
  <c r="I34" i="1"/>
  <c r="I33" i="1"/>
  <c r="I32" i="1"/>
  <c r="I31" i="1"/>
  <c r="H36" i="1"/>
  <c r="H35" i="1"/>
  <c r="H34" i="1"/>
  <c r="H33" i="1"/>
  <c r="H32" i="1"/>
  <c r="H31" i="1"/>
  <c r="I37" i="1" l="1"/>
  <c r="H37" i="1"/>
  <c r="J37" i="1"/>
</calcChain>
</file>

<file path=xl/sharedStrings.xml><?xml version="1.0" encoding="utf-8"?>
<sst xmlns="http://schemas.openxmlformats.org/spreadsheetml/2006/main" count="171" uniqueCount="53">
  <si>
    <t>Datums</t>
  </si>
  <si>
    <t>mg/l</t>
  </si>
  <si>
    <t>Testēšanas rezultāti</t>
  </si>
  <si>
    <t>Cl</t>
  </si>
  <si>
    <t>Robežvērtība</t>
  </si>
  <si>
    <t>Count</t>
  </si>
  <si>
    <t>Median</t>
  </si>
  <si>
    <t>Confidence.T</t>
  </si>
  <si>
    <t>Gads</t>
  </si>
  <si>
    <t>NH4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</si>
  <si>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</si>
  <si>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</si>
  <si>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</si>
  <si>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</si>
  <si>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</si>
  <si>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</si>
  <si>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</si>
  <si>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</si>
  <si>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</si>
  <si>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</si>
  <si>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</si>
  <si>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</si>
  <si>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</si>
  <si>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</si>
  <si>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</si>
  <si>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</si>
  <si>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</si>
  <si>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</si>
  <si>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</si>
  <si>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</si>
  <si>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</si>
  <si>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</si>
  <si>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RESIDUAL OUTPUT</t>
  </si>
  <si>
    <t>Observation</t>
  </si>
  <si>
    <t>Residuals</t>
  </si>
  <si>
    <t>Ar</t>
  </si>
  <si>
    <t xml:space="preserve">apzīmētajos gadījumos atzīmēta jonu bilances nesakritība 5 - 10 % robežās </t>
  </si>
  <si>
    <t>Min</t>
  </si>
  <si>
    <t>Max</t>
  </si>
  <si>
    <t>Var.p</t>
  </si>
  <si>
    <t>Stdev.p</t>
  </si>
  <si>
    <t>Testēšanas dati no DB "Urbumi"</t>
  </si>
  <si>
    <r>
      <t>SO</t>
    </r>
    <r>
      <rPr>
        <vertAlign val="subscript"/>
        <sz val="10"/>
        <color theme="1"/>
        <rFont val="Calibri"/>
        <family val="2"/>
        <scheme val="minor"/>
      </rPr>
      <t>4</t>
    </r>
  </si>
  <si>
    <t>Na</t>
  </si>
  <si>
    <t>Augšdevona Mūru - Žagares horizonts</t>
  </si>
  <si>
    <t>Tendenču novērtējumam sagatavotie dati</t>
  </si>
  <si>
    <t>Lower 95,0%</t>
  </si>
  <si>
    <t>Upper 95,0%</t>
  </si>
  <si>
    <t>Predicted 366,6</t>
  </si>
  <si>
    <t>Predicted 110</t>
  </si>
  <si>
    <t>Predicted 1000</t>
  </si>
  <si>
    <t>Predicted 925</t>
  </si>
  <si>
    <t>Predicted 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</si>
</sst>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7">
    <xf numFmtId="0" fontId="0" fillId="0" borderId="0" xfId="0"/>
    <xf numFmtId="165" fontId="18" fillId="0" borderId="0" xfId="0" applyNumberFormat="1" applyFont="1"/>
    <xf numFmtId="0" fontId="18" fillId="0" borderId="0" xfId="0" applyFont="1"/>
    <xf numFmtId="0" fontId="18" fillId="0" borderId="13" xfId="0" applyFont="1" applyBorder="1"/>
    <xf numFmtId="0" fontId="18" fillId="0" borderId="14" xfId="0" applyFont="1" applyBorder="1" applyAlignment="1">
      <alignment horizontal="center" vertical="center"/>
    </xf>
    <xf numFmtId="0" fontId="18" fillId="0" borderId="18" xfId="0" applyFont="1" applyFill="1" applyBorder="1"/>
    <xf numFmtId="0" fontId="18" fillId="0" borderId="14" xfId="0" applyFont="1" applyBorder="1"/>
    <xf numFmtId="0" fontId="18" fillId="0" borderId="0" xfId="0" applyFont="1" applyBorder="1"/>
    <xf numFmtId="0" fontId="0" fillId="0" borderId="14" xfId="0" applyBorder="1"/>
    <xf numFmtId="0" fontId="18" fillId="0" borderId="0" xfId="0" applyFont="1" applyAlignment="1">
      <alignment horizontal="right" vertical="center"/>
    </xf>
    <xf numFmtId="0" fontId="18" fillId="0" borderId="0" xfId="0" applyFont="1" applyBorder="1" applyAlignment="1">
      <alignment horizontal="right" vertical="center"/>
    </xf>
    <xf numFmtId="0" fontId="18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right" vertical="center" wrapText="1"/>
    </xf>
    <xf numFmtId="165" fontId="18" fillId="33" borderId="0" xfId="0" applyNumberFormat="1" applyFont="1" applyFill="1"/>
    <xf numFmtId="2" fontId="18" fillId="0" borderId="18" xfId="0" applyNumberFormat="1" applyFont="1" applyFill="1" applyBorder="1"/>
    <xf numFmtId="164" fontId="18" fillId="0" borderId="18" xfId="0" applyNumberFormat="1" applyFont="1" applyFill="1" applyBorder="1"/>
    <xf numFmtId="0" fontId="0" fillId="0" borderId="22" xfId="0" applyBorder="1"/>
    <xf numFmtId="0" fontId="0" fillId="0" borderId="12" xfId="0" applyBorder="1"/>
    <xf numFmtId="0" fontId="18" fillId="0" borderId="21" xfId="0" applyFont="1" applyBorder="1"/>
    <xf numFmtId="0" fontId="18" fillId="0" borderId="12" xfId="0" applyFont="1" applyBorder="1" applyAlignment="1">
      <alignment horizontal="center" vertical="center"/>
    </xf>
    <xf numFmtId="0" fontId="18" fillId="0" borderId="12" xfId="0" applyFont="1" applyBorder="1" applyAlignment="1">
      <alignment horizontal="right" vertical="center"/>
    </xf>
    <xf numFmtId="0" fontId="20" fillId="0" borderId="14" xfId="0" applyFont="1" applyBorder="1" applyAlignment="1">
      <alignment horizontal="right" vertical="center"/>
    </xf>
    <xf numFmtId="0" fontId="21" fillId="0" borderId="0" xfId="0" applyFont="1" applyAlignment="1">
      <alignment horizontal="center"/>
    </xf>
    <xf numFmtId="0" fontId="18" fillId="0" borderId="16" xfId="0" applyFont="1" applyBorder="1" applyAlignment="1">
      <alignment horizontal="center" vertical="center"/>
    </xf>
    <xf numFmtId="165" fontId="18" fillId="0" borderId="0" xfId="0" applyNumberFormat="1" applyFont="1" applyAlignment="1">
      <alignment horizontal="left" vertical="center" wrapText="1"/>
    </xf>
    <xf numFmtId="0" fontId="22" fillId="0" borderId="0" xfId="0" applyFont="1"/>
    <xf numFmtId="0" fontId="23" fillId="0" borderId="20" xfId="0" applyFont="1" applyFill="1" applyBorder="1" applyAlignment="1">
      <alignment horizontal="centerContinuous"/>
    </xf>
    <xf numFmtId="0" fontId="22" fillId="0" borderId="0" xfId="0" applyFont="1" applyFill="1" applyBorder="1" applyAlignment="1"/>
    <xf numFmtId="0" fontId="22" fillId="0" borderId="19" xfId="0" applyFont="1" applyFill="1" applyBorder="1" applyAlignment="1"/>
    <xf numFmtId="0" fontId="23" fillId="0" borderId="20" xfId="0" applyFont="1" applyFill="1" applyBorder="1" applyAlignment="1">
      <alignment horizontal="center"/>
    </xf>
    <xf numFmtId="165" fontId="22" fillId="0" borderId="19" xfId="0" applyNumberFormat="1" applyFont="1" applyFill="1" applyBorder="1" applyAlignment="1"/>
    <xf numFmtId="165" fontId="22" fillId="0" borderId="0" xfId="0" applyNumberFormat="1" applyFont="1" applyFill="1" applyBorder="1" applyAlignment="1"/>
    <xf numFmtId="0" fontId="18" fillId="0" borderId="21" xfId="0" applyFont="1" applyBorder="1" applyAlignment="1">
      <alignment horizontal="center" vertical="center"/>
    </xf>
    <xf numFmtId="2" fontId="18" fillId="0" borderId="0" xfId="0" applyNumberFormat="1" applyFont="1" applyBorder="1"/>
    <xf numFmtId="0" fontId="18" fillId="0" borderId="18" xfId="0" applyNumberFormat="1" applyFont="1" applyBorder="1" applyAlignment="1">
      <alignment horizontal="right" vertical="center"/>
    </xf>
    <xf numFmtId="0" fontId="18" fillId="0" borderId="23" xfId="0" applyNumberFormat="1" applyFont="1" applyBorder="1"/>
    <xf numFmtId="0" fontId="18" fillId="0" borderId="18" xfId="0" applyNumberFormat="1" applyFont="1" applyBorder="1"/>
    <xf numFmtId="0" fontId="18" fillId="0" borderId="0" xfId="0" applyNumberFormat="1" applyFont="1"/>
    <xf numFmtId="0" fontId="18" fillId="0" borderId="24" xfId="0" applyNumberFormat="1" applyFont="1" applyBorder="1"/>
    <xf numFmtId="2" fontId="24" fillId="0" borderId="18" xfId="0" applyNumberFormat="1" applyFont="1" applyFill="1" applyBorder="1"/>
    <xf numFmtId="2" fontId="18" fillId="0" borderId="25" xfId="0" applyNumberFormat="1" applyFont="1" applyBorder="1" applyAlignment="1">
      <alignment horizontal="right" vertical="center"/>
    </xf>
    <xf numFmtId="2" fontId="18" fillId="0" borderId="18" xfId="0" applyNumberFormat="1" applyFont="1" applyBorder="1" applyAlignment="1">
      <alignment horizontal="right" vertical="center"/>
    </xf>
    <xf numFmtId="2" fontId="24" fillId="0" borderId="18" xfId="0" applyNumberFormat="1" applyFont="1" applyBorder="1" applyAlignment="1">
      <alignment horizontal="right" vertical="center"/>
    </xf>
    <xf numFmtId="2" fontId="20" fillId="0" borderId="18" xfId="0" applyNumberFormat="1" applyFont="1" applyBorder="1" applyAlignment="1">
      <alignment horizontal="right" vertical="center"/>
    </xf>
    <xf numFmtId="2" fontId="20" fillId="0" borderId="24" xfId="0" applyNumberFormat="1" applyFont="1" applyBorder="1" applyAlignment="1">
      <alignment horizontal="right" vertical="center"/>
    </xf>
    <xf numFmtId="2" fontId="24" fillId="0" borderId="25" xfId="0" applyNumberFormat="1" applyFont="1" applyBorder="1" applyAlignment="1">
      <alignment horizontal="right" vertical="center"/>
    </xf>
    <xf numFmtId="2" fontId="18" fillId="0" borderId="24" xfId="0" applyNumberFormat="1" applyFont="1" applyBorder="1" applyAlignment="1">
      <alignment horizontal="right" vertical="center"/>
    </xf>
    <xf numFmtId="2" fontId="18" fillId="0" borderId="26" xfId="0" applyNumberFormat="1" applyFont="1" applyBorder="1" applyAlignment="1">
      <alignment horizontal="right" vertical="center"/>
    </xf>
    <xf numFmtId="0" fontId="18" fillId="0" borderId="0" xfId="0" applyFont="1" applyBorder="1" applyAlignment="1">
      <alignment horizontal="center"/>
    </xf>
    <xf numFmtId="0" fontId="21" fillId="0" borderId="0" xfId="0" applyFont="1" applyAlignment="1"/>
    <xf numFmtId="14" fontId="18" fillId="0" borderId="17" xfId="0" applyNumberFormat="1" applyFont="1" applyBorder="1" applyAlignment="1">
      <alignment horizontal="right" vertical="center"/>
    </xf>
    <xf numFmtId="0" fontId="18" fillId="0" borderId="17" xfId="0" applyFont="1" applyFill="1" applyBorder="1"/>
    <xf numFmtId="164" fontId="18" fillId="0" borderId="17" xfId="0" applyNumberFormat="1" applyFont="1" applyFill="1" applyBorder="1"/>
    <xf numFmtId="0" fontId="18" fillId="0" borderId="17" xfId="0" applyFont="1" applyBorder="1" applyAlignment="1">
      <alignment horizontal="center" vertical="center"/>
    </xf>
    <xf numFmtId="14" fontId="18" fillId="0" borderId="18" xfId="0" applyNumberFormat="1" applyFont="1" applyBorder="1" applyAlignment="1">
      <alignment horizontal="right" vertical="center"/>
    </xf>
    <xf numFmtId="0" fontId="18" fillId="0" borderId="18" xfId="0" applyFont="1" applyBorder="1" applyAlignment="1">
      <alignment horizontal="center" vertical="center"/>
    </xf>
    <xf numFmtId="14" fontId="18" fillId="0" borderId="25" xfId="0" applyNumberFormat="1" applyFont="1" applyBorder="1" applyAlignment="1">
      <alignment horizontal="right" vertical="center"/>
    </xf>
    <xf numFmtId="164" fontId="18" fillId="0" borderId="25" xfId="0" applyNumberFormat="1" applyFont="1" applyBorder="1" applyAlignment="1">
      <alignment horizontal="right" vertical="center"/>
    </xf>
    <xf numFmtId="0" fontId="18" fillId="0" borderId="25" xfId="0" applyFont="1" applyBorder="1" applyAlignment="1">
      <alignment horizontal="right" vertical="center"/>
    </xf>
    <xf numFmtId="164" fontId="18" fillId="0" borderId="18" xfId="0" applyNumberFormat="1" applyFont="1" applyBorder="1" applyAlignment="1">
      <alignment horizontal="right" vertical="center"/>
    </xf>
    <xf numFmtId="0" fontId="18" fillId="0" borderId="18" xfId="0" applyFont="1" applyBorder="1" applyAlignment="1">
      <alignment horizontal="right" vertical="center"/>
    </xf>
    <xf numFmtId="164" fontId="18" fillId="0" borderId="26" xfId="0" applyNumberFormat="1" applyFont="1" applyBorder="1" applyAlignment="1">
      <alignment horizontal="right" vertical="center"/>
    </xf>
    <xf numFmtId="0" fontId="18" fillId="0" borderId="26" xfId="0" applyFont="1" applyBorder="1" applyAlignment="1">
      <alignment horizontal="right" vertical="center"/>
    </xf>
    <xf numFmtId="14" fontId="18" fillId="33" borderId="18" xfId="0" applyNumberFormat="1" applyFont="1" applyFill="1" applyBorder="1" applyAlignment="1">
      <alignment horizontal="right" vertical="center"/>
    </xf>
    <xf numFmtId="14" fontId="18" fillId="0" borderId="15" xfId="0" applyNumberFormat="1" applyFont="1" applyBorder="1" applyAlignment="1">
      <alignment horizontal="right" vertical="center"/>
    </xf>
    <xf numFmtId="164" fontId="18" fillId="0" borderId="15" xfId="0" applyNumberFormat="1" applyFont="1" applyBorder="1" applyAlignment="1">
      <alignment horizontal="right" vertical="center"/>
    </xf>
    <xf numFmtId="164" fontId="18" fillId="0" borderId="24" xfId="0" applyNumberFormat="1" applyFont="1" applyBorder="1" applyAlignment="1">
      <alignment horizontal="right" vertical="center"/>
    </xf>
    <xf numFmtId="14" fontId="18" fillId="0" borderId="0" xfId="0" applyNumberFormat="1" applyFont="1" applyBorder="1" applyAlignment="1">
      <alignment horizontal="right" vertical="center"/>
    </xf>
    <xf numFmtId="164" fontId="20" fillId="0" borderId="0" xfId="0" applyNumberFormat="1" applyFont="1" applyBorder="1" applyAlignment="1">
      <alignment horizontal="right" vertical="center"/>
    </xf>
    <xf numFmtId="164" fontId="18" fillId="0" borderId="0" xfId="0" applyNumberFormat="1" applyFont="1" applyBorder="1" applyAlignment="1">
      <alignment horizontal="right" vertical="center"/>
    </xf>
    <xf numFmtId="0" fontId="18" fillId="0" borderId="0" xfId="0" applyFont="1" applyAlignment="1">
      <alignment vertical="top"/>
    </xf>
    <xf numFmtId="2" fontId="18" fillId="0" borderId="0" xfId="0" applyNumberFormat="1" applyFont="1" applyFill="1" applyBorder="1"/>
    <xf numFmtId="0" fontId="18" fillId="0" borderId="21" xfId="0" applyFont="1" applyBorder="1" applyAlignment="1">
      <alignment horizontal="right" vertical="center"/>
    </xf>
    <xf numFmtId="0" fontId="0" fillId="0" borderId="16" xfId="0" applyBorder="1"/>
    <xf numFmtId="0" fontId="24" fillId="0" borderId="24" xfId="0" applyFont="1" applyFill="1" applyBorder="1" applyAlignment="1">
      <alignment vertical="center"/>
    </xf>
    <xf numFmtId="2" fontId="18" fillId="0" borderId="0" xfId="0" applyNumberFormat="1" applyFont="1"/>
    <xf numFmtId="0" fontId="18" fillId="0" borderId="16" xfId="0" applyFont="1" applyBorder="1" applyAlignment="1">
      <alignment horizontal="center" vertical="center"/>
    </xf>
    <xf numFmtId="165" fontId="18" fillId="0" borderId="0" xfId="0" applyNumberFormat="1" applyFont="1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0" fontId="21" fillId="0" borderId="0" xfId="0" applyFont="1" applyAlignment="1">
      <alignment horizontal="left"/>
    </xf>
    <xf numFmtId="0" fontId="18" fillId="0" borderId="16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18" fillId="0" borderId="12" xfId="0" applyFont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/>
              <a:t>SO</a:t>
            </a:r>
            <a:r>
              <a:rPr lang="lv-LV" sz="1100" baseline="-25000"/>
              <a:t>4</a:t>
            </a:r>
            <a:endParaRPr lang="en-US" sz="1100" baseline="-25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>
        <c:manualLayout>
          <c:layoutTarget val="inner"/>
          <c:xMode val="edge"/>
          <c:yMode val="edge"/>
          <c:x val="9.9878966742060468E-2"/>
          <c:y val="0.10977431203307937"/>
          <c:w val="0.86233704657885502"/>
          <c:h val="0.7126452425103349"/>
        </c:manualLayout>
      </c:layout>
      <c:scatterChart>
        <c:scatterStyle val="smoothMarker"/>
        <c:varyColors val="0"/>
        <c:ser>
          <c:idx val="0"/>
          <c:order val="0"/>
          <c:tx>
            <c:v>SO4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2528595679012347"/>
                  <c:y val="-6.610685185185184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xVal>
            <c:numRef>
              <c:f>'862'!$AH$7:$AH$14</c:f>
              <c:numCache>
                <c:formatCode>General</c:formatCode>
                <c:ptCount val="8"/>
                <c:pt idx="0">
                  <c:v>1985</c:v>
                </c:pt>
                <c:pt idx="1">
                  <c:v>1986</c:v>
                </c:pt>
                <c:pt idx="2">
                  <c:v>1989</c:v>
                </c:pt>
                <c:pt idx="3">
                  <c:v>1990</c:v>
                </c:pt>
                <c:pt idx="4">
                  <c:v>1993</c:v>
                </c:pt>
                <c:pt idx="5">
                  <c:v>1994</c:v>
                </c:pt>
                <c:pt idx="6">
                  <c:v>1997</c:v>
                </c:pt>
                <c:pt idx="7">
                  <c:v>2000</c:v>
                </c:pt>
              </c:numCache>
            </c:numRef>
          </c:xVal>
          <c:yVal>
            <c:numRef>
              <c:f>'862'!$AI$7:$AI$14</c:f>
              <c:numCache>
                <c:formatCode>0.00</c:formatCode>
                <c:ptCount val="8"/>
                <c:pt idx="0">
                  <c:v>366.6</c:v>
                </c:pt>
                <c:pt idx="1">
                  <c:v>363.2</c:v>
                </c:pt>
                <c:pt idx="2">
                  <c:v>123</c:v>
                </c:pt>
                <c:pt idx="3">
                  <c:v>133.69999999999999</c:v>
                </c:pt>
                <c:pt idx="4">
                  <c:v>141</c:v>
                </c:pt>
                <c:pt idx="5">
                  <c:v>218</c:v>
                </c:pt>
                <c:pt idx="6">
                  <c:v>600</c:v>
                </c:pt>
                <c:pt idx="7">
                  <c:v>110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E19-4887-96EA-47D2D28B5896}"/>
            </c:ext>
          </c:extLst>
        </c:ser>
        <c:ser>
          <c:idx val="2"/>
          <c:order val="1"/>
          <c:tx>
            <c:v>2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1477359748758527E-2"/>
                  <c:y val="0.290591113581637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xVal>
            <c:numRef>
              <c:f>'862'!$AH$14:$AH$29</c:f>
              <c:numCache>
                <c:formatCode>General</c:formatCode>
                <c:ptCount val="16"/>
                <c:pt idx="0">
                  <c:v>2000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2011</c:v>
                </c:pt>
                <c:pt idx="10">
                  <c:v>2013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</c:numCache>
            </c:numRef>
          </c:xVal>
          <c:yVal>
            <c:numRef>
              <c:f>'862'!$AI$14:$AI$29</c:f>
              <c:numCache>
                <c:formatCode>0.00</c:formatCode>
                <c:ptCount val="16"/>
                <c:pt idx="0">
                  <c:v>110</c:v>
                </c:pt>
                <c:pt idx="1">
                  <c:v>157</c:v>
                </c:pt>
                <c:pt idx="2">
                  <c:v>275</c:v>
                </c:pt>
                <c:pt idx="3">
                  <c:v>350</c:v>
                </c:pt>
                <c:pt idx="4">
                  <c:v>470</c:v>
                </c:pt>
                <c:pt idx="5">
                  <c:v>482</c:v>
                </c:pt>
                <c:pt idx="6">
                  <c:v>479</c:v>
                </c:pt>
                <c:pt idx="7">
                  <c:v>625</c:v>
                </c:pt>
                <c:pt idx="8">
                  <c:v>586</c:v>
                </c:pt>
                <c:pt idx="9">
                  <c:v>648</c:v>
                </c:pt>
                <c:pt idx="10">
                  <c:v>479.3</c:v>
                </c:pt>
                <c:pt idx="11">
                  <c:v>461.92</c:v>
                </c:pt>
                <c:pt idx="12">
                  <c:v>460</c:v>
                </c:pt>
                <c:pt idx="13">
                  <c:v>546</c:v>
                </c:pt>
                <c:pt idx="14">
                  <c:v>493</c:v>
                </c:pt>
                <c:pt idx="15">
                  <c:v>660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40C-4AB4-8875-EFC795904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183408"/>
        <c:axId val="160183800"/>
      </c:scatterChart>
      <c:valAx>
        <c:axId val="160183408"/>
        <c:scaling>
          <c:orientation val="minMax"/>
          <c:max val="2021"/>
          <c:min val="198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  <a:endParaRPr lang="en-US" sz="8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60183800"/>
        <c:crosses val="autoZero"/>
        <c:crossBetween val="midCat"/>
      </c:valAx>
      <c:valAx>
        <c:axId val="160183800"/>
        <c:scaling>
          <c:orientation val="minMax"/>
          <c:max val="700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  <a:endParaRPr lang="en-US" sz="8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601834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/>
              <a:t>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>
        <c:manualLayout>
          <c:layoutTarget val="inner"/>
          <c:xMode val="edge"/>
          <c:yMode val="edge"/>
          <c:x val="0.1060233599832279"/>
          <c:y val="0.10977431203307937"/>
          <c:w val="0.85619265333768768"/>
          <c:h val="0.7126452425103349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2.5652362319012412E-2"/>
                  <c:y val="-5.768889811361331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xVal>
            <c:numRef>
              <c:f>'862'!$AH$7:$AH$14</c:f>
              <c:numCache>
                <c:formatCode>General</c:formatCode>
                <c:ptCount val="8"/>
                <c:pt idx="0">
                  <c:v>1985</c:v>
                </c:pt>
                <c:pt idx="1">
                  <c:v>1986</c:v>
                </c:pt>
                <c:pt idx="2">
                  <c:v>1989</c:v>
                </c:pt>
                <c:pt idx="3">
                  <c:v>1990</c:v>
                </c:pt>
                <c:pt idx="4">
                  <c:v>1993</c:v>
                </c:pt>
                <c:pt idx="5">
                  <c:v>1994</c:v>
                </c:pt>
                <c:pt idx="6">
                  <c:v>1997</c:v>
                </c:pt>
                <c:pt idx="7">
                  <c:v>2000</c:v>
                </c:pt>
              </c:numCache>
            </c:numRef>
          </c:xVal>
          <c:yVal>
            <c:numRef>
              <c:f>'862'!$AJ$7:$AJ$14</c:f>
              <c:numCache>
                <c:formatCode>0.00</c:formatCode>
                <c:ptCount val="8"/>
                <c:pt idx="0">
                  <c:v>925</c:v>
                </c:pt>
                <c:pt idx="1">
                  <c:v>508</c:v>
                </c:pt>
                <c:pt idx="2">
                  <c:v>1020</c:v>
                </c:pt>
                <c:pt idx="3">
                  <c:v>990</c:v>
                </c:pt>
                <c:pt idx="4">
                  <c:v>1040</c:v>
                </c:pt>
                <c:pt idx="5">
                  <c:v>820</c:v>
                </c:pt>
                <c:pt idx="6">
                  <c:v>880</c:v>
                </c:pt>
                <c:pt idx="7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3CF-417F-89BF-3BA23B677DF9}"/>
            </c:ext>
          </c:extLst>
        </c:ser>
        <c:ser>
          <c:idx val="1"/>
          <c:order val="1"/>
          <c:tx>
            <c:v>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9.3017589983681072E-3"/>
                  <c:y val="-0.163333054090922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xVal>
            <c:numRef>
              <c:f>'862'!$AH$14:$AH$29</c:f>
              <c:numCache>
                <c:formatCode>General</c:formatCode>
                <c:ptCount val="16"/>
                <c:pt idx="0">
                  <c:v>2000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2011</c:v>
                </c:pt>
                <c:pt idx="10">
                  <c:v>2013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</c:numCache>
            </c:numRef>
          </c:xVal>
          <c:yVal>
            <c:numRef>
              <c:f>'862'!$AJ$14:$AJ$29</c:f>
              <c:numCache>
                <c:formatCode>0.00</c:formatCode>
                <c:ptCount val="16"/>
                <c:pt idx="0">
                  <c:v>1000</c:v>
                </c:pt>
                <c:pt idx="1">
                  <c:v>760</c:v>
                </c:pt>
                <c:pt idx="2">
                  <c:v>370</c:v>
                </c:pt>
                <c:pt idx="3">
                  <c:v>400</c:v>
                </c:pt>
                <c:pt idx="4">
                  <c:v>210</c:v>
                </c:pt>
                <c:pt idx="5">
                  <c:v>241</c:v>
                </c:pt>
                <c:pt idx="6">
                  <c:v>470</c:v>
                </c:pt>
                <c:pt idx="7">
                  <c:v>45.1</c:v>
                </c:pt>
                <c:pt idx="8">
                  <c:v>61</c:v>
                </c:pt>
                <c:pt idx="9">
                  <c:v>84.3</c:v>
                </c:pt>
                <c:pt idx="10">
                  <c:v>156.1</c:v>
                </c:pt>
                <c:pt idx="11">
                  <c:v>145.58000000000001</c:v>
                </c:pt>
                <c:pt idx="12">
                  <c:v>123</c:v>
                </c:pt>
                <c:pt idx="13">
                  <c:v>87.5</c:v>
                </c:pt>
                <c:pt idx="14">
                  <c:v>122.5</c:v>
                </c:pt>
                <c:pt idx="15">
                  <c:v>101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1D1-4C70-BFC2-962A1E1EB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5695792"/>
        <c:axId val="235696184"/>
      </c:scatterChart>
      <c:valAx>
        <c:axId val="235695792"/>
        <c:scaling>
          <c:orientation val="minMax"/>
          <c:max val="2020"/>
          <c:min val="198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  <a:endParaRPr lang="en-US" sz="8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35696184"/>
        <c:crosses val="autoZero"/>
        <c:crossBetween val="midCat"/>
      </c:valAx>
      <c:valAx>
        <c:axId val="235696184"/>
        <c:scaling>
          <c:orientation val="minMax"/>
          <c:max val="1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  <a:endParaRPr lang="en-US" sz="8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35695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 paperSize="8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Na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4118073111145074"/>
                  <c:y val="-0.1894593904928550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extLst>
                <c:ext xmlns:c15="http://schemas.microsoft.com/office/drawing/2012/chart" uri="{02D57815-91ED-43cb-92C2-25804820EDAC}">
                  <c15:fullRef>
                    <c15:sqref>'862'!$G$11:$G$28</c15:sqref>
                  </c15:fullRef>
                </c:ext>
              </c:extLst>
              <c:f>'862'!$G$12:$G$28</c:f>
              <c:numCache>
                <c:formatCode>General</c:formatCode>
                <c:ptCount val="17"/>
                <c:pt idx="0">
                  <c:v>1997</c:v>
                </c:pt>
                <c:pt idx="1">
                  <c:v>2000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2011</c:v>
                </c:pt>
                <c:pt idx="11">
                  <c:v>2013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'862'!$J$12:$J$28</c15:sqref>
                  </c15:fullRef>
                </c:ext>
              </c:extLst>
              <c:f>'862'!$J$13:$J$28</c:f>
              <c:numCache>
                <c:formatCode>0.00</c:formatCode>
                <c:ptCount val="16"/>
                <c:pt idx="0">
                  <c:v>350</c:v>
                </c:pt>
                <c:pt idx="1">
                  <c:v>252</c:v>
                </c:pt>
                <c:pt idx="2">
                  <c:v>170</c:v>
                </c:pt>
                <c:pt idx="3">
                  <c:v>155</c:v>
                </c:pt>
                <c:pt idx="4">
                  <c:v>86</c:v>
                </c:pt>
                <c:pt idx="5">
                  <c:v>90</c:v>
                </c:pt>
                <c:pt idx="6">
                  <c:v>169</c:v>
                </c:pt>
                <c:pt idx="7">
                  <c:v>22</c:v>
                </c:pt>
                <c:pt idx="8">
                  <c:v>31</c:v>
                </c:pt>
                <c:pt idx="9">
                  <c:v>33.700000000000003</c:v>
                </c:pt>
                <c:pt idx="10">
                  <c:v>65</c:v>
                </c:pt>
                <c:pt idx="11">
                  <c:v>58</c:v>
                </c:pt>
                <c:pt idx="12">
                  <c:v>57.5</c:v>
                </c:pt>
                <c:pt idx="13">
                  <c:v>45.7</c:v>
                </c:pt>
                <c:pt idx="14">
                  <c:v>62.5</c:v>
                </c:pt>
                <c:pt idx="15">
                  <c:v>45.8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66-4D2C-B894-6BF6B4F30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5697360"/>
        <c:axId val="236104096"/>
      </c:lineChart>
      <c:catAx>
        <c:axId val="235697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36104096"/>
        <c:crosses val="autoZero"/>
        <c:auto val="1"/>
        <c:lblAlgn val="ctr"/>
        <c:lblOffset val="100"/>
        <c:tickLblSkip val="2"/>
        <c:noMultiLvlLbl val="0"/>
      </c:catAx>
      <c:valAx>
        <c:axId val="2361040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 b="1"/>
                  <a:t>m</a:t>
                </a:r>
                <a:r>
                  <a:rPr lang="lv-LV" sz="800" b="1"/>
                  <a:t>g/l</a:t>
                </a:r>
                <a:endParaRPr lang="en-US" sz="8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35697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47170</xdr:colOff>
      <xdr:row>1</xdr:row>
      <xdr:rowOff>15875</xdr:rowOff>
    </xdr:from>
    <xdr:to>
      <xdr:col>27</xdr:col>
      <xdr:colOff>405493</xdr:colOff>
      <xdr:row>22</xdr:row>
      <xdr:rowOff>162040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453570</xdr:colOff>
      <xdr:row>19</xdr:row>
      <xdr:rowOff>72795</xdr:rowOff>
    </xdr:from>
    <xdr:to>
      <xdr:col>31</xdr:col>
      <xdr:colOff>1406071</xdr:colOff>
      <xdr:row>40</xdr:row>
      <xdr:rowOff>71210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287337</xdr:colOff>
      <xdr:row>3</xdr:row>
      <xdr:rowOff>58737</xdr:rowOff>
    </xdr:from>
    <xdr:to>
      <xdr:col>31</xdr:col>
      <xdr:colOff>517525</xdr:colOff>
      <xdr:row>17</xdr:row>
      <xdr:rowOff>134937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K48"/>
  <sheetViews>
    <sheetView tabSelected="1" view="pageBreakPreview" topLeftCell="Y2" zoomScaleNormal="60" zoomScaleSheetLayoutView="100" workbookViewId="0">
      <selection activeCell="AH33" sqref="AH33"/>
    </sheetView>
  </sheetViews>
  <sheetFormatPr defaultRowHeight="15" x14ac:dyDescent="0.25"/>
  <cols>
    <col min="1" max="1" width="11" customWidth="1"/>
    <col min="2" max="2" width="12.5703125" customWidth="1"/>
    <col min="6" max="6" width="17.42578125" customWidth="1"/>
    <col min="7" max="7" width="11.7109375" customWidth="1"/>
    <col min="8" max="9" width="10.85546875" customWidth="1"/>
    <col min="10" max="10" width="10.28515625" customWidth="1"/>
    <col min="30" max="30" width="55" customWidth="1"/>
    <col min="31" max="31" width="18.85546875" hidden="1" customWidth="1"/>
    <col min="32" max="32" width="28.28515625" customWidth="1"/>
    <col min="33" max="33" width="12.42578125" customWidth="1"/>
    <col min="34" max="34" width="9.85546875" customWidth="1"/>
    <col min="35" max="35" width="7.5703125" customWidth="1"/>
  </cols>
  <sheetData>
    <row r="2" spans="1:37" x14ac:dyDescent="0.25">
      <c r="A2" s="49"/>
      <c r="B2" s="85" t="s">
        <v>41</v>
      </c>
      <c r="C2" s="85"/>
      <c r="D2" s="85"/>
      <c r="E2" s="85"/>
      <c r="F2" s="49"/>
      <c r="G2" s="79" t="s">
        <v>45</v>
      </c>
      <c r="H2" s="79"/>
      <c r="I2" s="79"/>
      <c r="J2" s="79"/>
      <c r="K2" s="79"/>
      <c r="L2" s="79"/>
    </row>
    <row r="3" spans="1:37" x14ac:dyDescent="0.25">
      <c r="A3" s="2"/>
      <c r="B3" s="22"/>
      <c r="C3" s="22"/>
      <c r="D3" s="22"/>
      <c r="E3" s="22"/>
      <c r="F3" s="2"/>
      <c r="G3" s="2"/>
      <c r="H3" s="2"/>
      <c r="I3" s="2"/>
      <c r="K3" s="2"/>
      <c r="AH3" s="2"/>
      <c r="AI3" s="2"/>
      <c r="AJ3" s="2"/>
    </row>
    <row r="4" spans="1:37" x14ac:dyDescent="0.25">
      <c r="A4" s="48"/>
      <c r="B4" s="83" t="s">
        <v>0</v>
      </c>
      <c r="C4" s="80" t="s">
        <v>2</v>
      </c>
      <c r="D4" s="81"/>
      <c r="E4" s="82"/>
      <c r="F4" s="11"/>
      <c r="G4" s="83" t="s">
        <v>8</v>
      </c>
      <c r="H4" s="76" t="s">
        <v>42</v>
      </c>
      <c r="I4" s="76" t="s">
        <v>3</v>
      </c>
      <c r="J4" s="73" t="s">
        <v>43</v>
      </c>
      <c r="K4" s="18"/>
      <c r="AJ4" s="3"/>
    </row>
    <row r="5" spans="1:37" x14ac:dyDescent="0.25">
      <c r="A5" s="11"/>
      <c r="B5" s="86"/>
      <c r="C5" s="23" t="s">
        <v>42</v>
      </c>
      <c r="D5" s="23" t="s">
        <v>3</v>
      </c>
      <c r="E5" s="4" t="s">
        <v>43</v>
      </c>
      <c r="F5" s="11"/>
      <c r="G5" s="84"/>
      <c r="H5" s="80" t="s">
        <v>1</v>
      </c>
      <c r="I5" s="81"/>
      <c r="J5" s="82"/>
      <c r="K5" s="18"/>
      <c r="AJ5" s="3"/>
    </row>
    <row r="6" spans="1:37" x14ac:dyDescent="0.25">
      <c r="A6" s="32"/>
      <c r="B6" s="84"/>
      <c r="C6" s="80" t="s">
        <v>1</v>
      </c>
      <c r="D6" s="81"/>
      <c r="E6" s="82"/>
      <c r="F6" s="19"/>
      <c r="G6" s="34">
        <v>1985</v>
      </c>
      <c r="H6" s="39">
        <v>366.6</v>
      </c>
      <c r="I6" s="39">
        <v>925</v>
      </c>
      <c r="J6" s="16"/>
      <c r="K6" s="2"/>
      <c r="AI6" s="8" t="s">
        <v>9</v>
      </c>
      <c r="AJ6" s="6" t="s">
        <v>3</v>
      </c>
    </row>
    <row r="7" spans="1:37" x14ac:dyDescent="0.25">
      <c r="A7" s="33"/>
      <c r="B7" s="50">
        <v>31296</v>
      </c>
      <c r="C7" s="51">
        <v>551.29999999999995</v>
      </c>
      <c r="D7" s="52">
        <v>900</v>
      </c>
      <c r="E7" s="53"/>
      <c r="F7" s="10"/>
      <c r="G7" s="34">
        <v>1986</v>
      </c>
      <c r="H7" s="39">
        <v>363.2</v>
      </c>
      <c r="I7" s="39">
        <v>508</v>
      </c>
      <c r="J7" s="17"/>
      <c r="K7" s="2"/>
      <c r="AH7" s="34">
        <v>1985</v>
      </c>
      <c r="AI7" s="39">
        <v>366.6</v>
      </c>
      <c r="AJ7" s="39">
        <v>925</v>
      </c>
    </row>
    <row r="8" spans="1:37" x14ac:dyDescent="0.25">
      <c r="A8" s="33"/>
      <c r="B8" s="54">
        <v>31308</v>
      </c>
      <c r="C8" s="15">
        <v>181.84</v>
      </c>
      <c r="D8" s="15">
        <v>950</v>
      </c>
      <c r="E8" s="55"/>
      <c r="F8" s="10"/>
      <c r="G8" s="34">
        <v>1989</v>
      </c>
      <c r="H8" s="14">
        <v>123</v>
      </c>
      <c r="I8" s="39">
        <v>1020</v>
      </c>
      <c r="J8" s="17"/>
      <c r="K8" s="2"/>
      <c r="AH8" s="34">
        <v>1986</v>
      </c>
      <c r="AI8" s="39">
        <v>363.2</v>
      </c>
      <c r="AJ8" s="39">
        <v>508</v>
      </c>
    </row>
    <row r="9" spans="1:37" x14ac:dyDescent="0.25">
      <c r="A9" s="33"/>
      <c r="B9" s="54">
        <v>31671</v>
      </c>
      <c r="C9" s="5">
        <v>363.2</v>
      </c>
      <c r="D9" s="15">
        <v>508</v>
      </c>
      <c r="E9" s="55"/>
      <c r="F9" s="10"/>
      <c r="G9" s="34">
        <v>1990</v>
      </c>
      <c r="H9" s="40">
        <v>133.69999999999999</v>
      </c>
      <c r="I9" s="45">
        <v>990</v>
      </c>
      <c r="J9" s="17"/>
      <c r="K9" s="2"/>
      <c r="AH9" s="34">
        <v>1989</v>
      </c>
      <c r="AI9" s="14">
        <v>123</v>
      </c>
      <c r="AJ9" s="39">
        <v>1020</v>
      </c>
    </row>
    <row r="10" spans="1:37" x14ac:dyDescent="0.25">
      <c r="A10" s="33"/>
      <c r="B10" s="54">
        <v>32771</v>
      </c>
      <c r="C10" s="15">
        <v>123</v>
      </c>
      <c r="D10" s="15">
        <v>1020</v>
      </c>
      <c r="E10" s="55"/>
      <c r="F10" s="10"/>
      <c r="G10" s="34">
        <v>1993</v>
      </c>
      <c r="H10" s="41">
        <v>141</v>
      </c>
      <c r="I10" s="42">
        <v>1040</v>
      </c>
      <c r="J10" s="17"/>
      <c r="K10" s="2"/>
      <c r="AH10" s="34">
        <v>1990</v>
      </c>
      <c r="AI10" s="40">
        <v>133.69999999999999</v>
      </c>
      <c r="AJ10" s="45">
        <v>990</v>
      </c>
    </row>
    <row r="11" spans="1:37" x14ac:dyDescent="0.25">
      <c r="A11" s="33"/>
      <c r="B11" s="56">
        <v>33106</v>
      </c>
      <c r="C11" s="57">
        <v>133.69999999999999</v>
      </c>
      <c r="D11" s="57">
        <v>990</v>
      </c>
      <c r="E11" s="58"/>
      <c r="F11" s="10"/>
      <c r="G11" s="34">
        <v>1994</v>
      </c>
      <c r="H11" s="42">
        <v>218</v>
      </c>
      <c r="I11" s="42">
        <v>820</v>
      </c>
      <c r="J11" s="42">
        <v>184</v>
      </c>
      <c r="K11" s="2"/>
      <c r="AH11" s="34">
        <v>1993</v>
      </c>
      <c r="AI11" s="41">
        <v>141</v>
      </c>
      <c r="AJ11" s="42">
        <v>1040</v>
      </c>
    </row>
    <row r="12" spans="1:37" x14ac:dyDescent="0.25">
      <c r="A12" s="33"/>
      <c r="B12" s="54">
        <v>34192</v>
      </c>
      <c r="C12" s="59">
        <v>141</v>
      </c>
      <c r="D12" s="59">
        <v>1040</v>
      </c>
      <c r="E12" s="60"/>
      <c r="F12" s="10"/>
      <c r="G12" s="34">
        <v>1997</v>
      </c>
      <c r="H12" s="42">
        <v>600</v>
      </c>
      <c r="I12" s="42">
        <v>880</v>
      </c>
      <c r="J12" s="42">
        <v>540</v>
      </c>
      <c r="K12" s="2"/>
      <c r="AH12" s="34">
        <v>1994</v>
      </c>
      <c r="AI12" s="42">
        <v>218</v>
      </c>
      <c r="AJ12" s="42">
        <v>820</v>
      </c>
      <c r="AK12" s="42">
        <v>184</v>
      </c>
    </row>
    <row r="13" spans="1:37" x14ac:dyDescent="0.25">
      <c r="A13" s="33"/>
      <c r="B13" s="54">
        <v>34596</v>
      </c>
      <c r="C13" s="59">
        <v>218</v>
      </c>
      <c r="D13" s="59">
        <v>820</v>
      </c>
      <c r="E13" s="59">
        <v>184</v>
      </c>
      <c r="F13" s="10"/>
      <c r="G13" s="35">
        <v>2000</v>
      </c>
      <c r="H13" s="41">
        <v>110</v>
      </c>
      <c r="I13" s="43">
        <v>1000</v>
      </c>
      <c r="J13" s="43">
        <v>350</v>
      </c>
      <c r="K13" s="2"/>
      <c r="AH13" s="34">
        <v>1997</v>
      </c>
      <c r="AI13" s="42">
        <v>600</v>
      </c>
      <c r="AJ13" s="42">
        <v>880</v>
      </c>
      <c r="AK13" s="42">
        <v>540</v>
      </c>
    </row>
    <row r="14" spans="1:37" x14ac:dyDescent="0.25">
      <c r="A14" s="33"/>
      <c r="B14" s="54">
        <v>35531</v>
      </c>
      <c r="C14" s="59">
        <v>600</v>
      </c>
      <c r="D14" s="59">
        <v>880</v>
      </c>
      <c r="E14" s="59">
        <v>540</v>
      </c>
      <c r="F14" s="10"/>
      <c r="G14" s="35">
        <v>2002</v>
      </c>
      <c r="H14" s="43">
        <v>157</v>
      </c>
      <c r="I14" s="43">
        <v>760</v>
      </c>
      <c r="J14" s="43">
        <v>252</v>
      </c>
      <c r="K14" s="2"/>
      <c r="AH14" s="35">
        <v>2000</v>
      </c>
      <c r="AI14" s="41">
        <v>110</v>
      </c>
      <c r="AJ14" s="43">
        <v>1000</v>
      </c>
      <c r="AK14" s="43">
        <v>350</v>
      </c>
    </row>
    <row r="15" spans="1:37" x14ac:dyDescent="0.25">
      <c r="A15" s="33"/>
      <c r="B15" s="54">
        <v>36788</v>
      </c>
      <c r="C15" s="59">
        <v>110</v>
      </c>
      <c r="D15" s="59">
        <v>1000</v>
      </c>
      <c r="E15" s="59">
        <v>350</v>
      </c>
      <c r="F15" s="10"/>
      <c r="G15" s="36">
        <v>2003</v>
      </c>
      <c r="H15" s="43">
        <v>275</v>
      </c>
      <c r="I15" s="43">
        <v>370</v>
      </c>
      <c r="J15" s="43">
        <v>170</v>
      </c>
      <c r="K15" s="2"/>
      <c r="AH15" s="35">
        <v>2002</v>
      </c>
      <c r="AI15" s="43">
        <v>157</v>
      </c>
      <c r="AJ15" s="43">
        <v>760</v>
      </c>
      <c r="AK15" s="43">
        <v>252</v>
      </c>
    </row>
    <row r="16" spans="1:37" x14ac:dyDescent="0.25">
      <c r="A16" s="33"/>
      <c r="B16" s="54">
        <v>37488</v>
      </c>
      <c r="C16" s="59">
        <v>157</v>
      </c>
      <c r="D16" s="59">
        <v>760</v>
      </c>
      <c r="E16" s="59">
        <v>252</v>
      </c>
      <c r="F16" s="10"/>
      <c r="G16" s="36">
        <v>2004</v>
      </c>
      <c r="H16" s="43">
        <v>350</v>
      </c>
      <c r="I16" s="43">
        <v>400</v>
      </c>
      <c r="J16" s="43">
        <v>155</v>
      </c>
      <c r="K16" s="2"/>
      <c r="AH16" s="36">
        <v>2003</v>
      </c>
      <c r="AI16" s="43">
        <v>275</v>
      </c>
      <c r="AJ16" s="43">
        <v>370</v>
      </c>
      <c r="AK16" s="43">
        <v>170</v>
      </c>
    </row>
    <row r="17" spans="1:37" x14ac:dyDescent="0.25">
      <c r="A17" s="33"/>
      <c r="B17" s="54">
        <v>37798</v>
      </c>
      <c r="C17" s="59">
        <v>275</v>
      </c>
      <c r="D17" s="59">
        <v>370</v>
      </c>
      <c r="E17" s="59">
        <v>170</v>
      </c>
      <c r="F17" s="10"/>
      <c r="G17" s="35">
        <v>2005</v>
      </c>
      <c r="H17" s="43">
        <v>470</v>
      </c>
      <c r="I17" s="43">
        <v>210</v>
      </c>
      <c r="J17" s="41">
        <v>86</v>
      </c>
      <c r="K17" s="2"/>
      <c r="AH17" s="37">
        <v>2004</v>
      </c>
      <c r="AI17" s="43">
        <v>350</v>
      </c>
      <c r="AJ17" s="43">
        <v>400</v>
      </c>
      <c r="AK17" s="43">
        <v>155</v>
      </c>
    </row>
    <row r="18" spans="1:37" x14ac:dyDescent="0.25">
      <c r="A18" s="33"/>
      <c r="B18" s="54">
        <v>38189</v>
      </c>
      <c r="C18" s="59">
        <v>350</v>
      </c>
      <c r="D18" s="59">
        <v>400</v>
      </c>
      <c r="E18" s="59">
        <v>155</v>
      </c>
      <c r="F18" s="10"/>
      <c r="G18" s="35">
        <v>2006</v>
      </c>
      <c r="H18" s="43">
        <v>482</v>
      </c>
      <c r="I18" s="43">
        <v>241</v>
      </c>
      <c r="J18" s="47">
        <v>90</v>
      </c>
      <c r="K18" s="18"/>
      <c r="AH18" s="35">
        <v>2005</v>
      </c>
      <c r="AI18" s="43">
        <v>470</v>
      </c>
      <c r="AJ18" s="43">
        <v>210</v>
      </c>
      <c r="AK18" s="41">
        <v>86</v>
      </c>
    </row>
    <row r="19" spans="1:37" x14ac:dyDescent="0.25">
      <c r="A19" s="33"/>
      <c r="B19" s="54">
        <v>38574</v>
      </c>
      <c r="C19" s="59">
        <v>470</v>
      </c>
      <c r="D19" s="59">
        <v>210</v>
      </c>
      <c r="E19" s="59">
        <v>86</v>
      </c>
      <c r="F19" s="10"/>
      <c r="G19" s="35">
        <v>2007</v>
      </c>
      <c r="H19" s="43">
        <v>479</v>
      </c>
      <c r="I19" s="43">
        <v>470</v>
      </c>
      <c r="J19" s="43">
        <v>169</v>
      </c>
      <c r="K19" s="2"/>
      <c r="AH19" s="35">
        <v>2006</v>
      </c>
      <c r="AI19" s="43">
        <v>482</v>
      </c>
      <c r="AJ19" s="43">
        <v>241</v>
      </c>
      <c r="AK19" s="47">
        <v>90</v>
      </c>
    </row>
    <row r="20" spans="1:37" x14ac:dyDescent="0.25">
      <c r="A20" s="33"/>
      <c r="B20" s="54">
        <v>38903</v>
      </c>
      <c r="C20" s="59">
        <v>482</v>
      </c>
      <c r="D20" s="59">
        <v>241</v>
      </c>
      <c r="E20" s="61">
        <v>90</v>
      </c>
      <c r="F20" s="20"/>
      <c r="G20" s="35">
        <v>2008</v>
      </c>
      <c r="H20" s="43">
        <v>625</v>
      </c>
      <c r="I20" s="41">
        <v>45.1</v>
      </c>
      <c r="J20" s="41">
        <v>22</v>
      </c>
      <c r="K20" s="2"/>
      <c r="AH20" s="35">
        <v>2007</v>
      </c>
      <c r="AI20" s="43">
        <v>479</v>
      </c>
      <c r="AJ20" s="43">
        <v>470</v>
      </c>
      <c r="AK20" s="43">
        <v>169</v>
      </c>
    </row>
    <row r="21" spans="1:37" x14ac:dyDescent="0.25">
      <c r="A21" s="33"/>
      <c r="B21" s="54">
        <v>39169</v>
      </c>
      <c r="C21" s="59">
        <v>479</v>
      </c>
      <c r="D21" s="59">
        <v>470</v>
      </c>
      <c r="E21" s="59">
        <v>169</v>
      </c>
      <c r="F21" s="10"/>
      <c r="G21" s="35">
        <v>2009</v>
      </c>
      <c r="H21" s="43">
        <v>586</v>
      </c>
      <c r="I21" s="41">
        <v>61</v>
      </c>
      <c r="J21" s="41">
        <v>31</v>
      </c>
      <c r="K21" s="2"/>
      <c r="AH21" s="35">
        <v>2008</v>
      </c>
      <c r="AI21" s="43">
        <v>625</v>
      </c>
      <c r="AJ21" s="41">
        <v>45.1</v>
      </c>
      <c r="AK21" s="41">
        <v>22</v>
      </c>
    </row>
    <row r="22" spans="1:37" x14ac:dyDescent="0.25">
      <c r="A22" s="33"/>
      <c r="B22" s="54">
        <v>39708</v>
      </c>
      <c r="C22" s="59">
        <v>625</v>
      </c>
      <c r="D22" s="59">
        <v>45.1</v>
      </c>
      <c r="E22" s="59">
        <v>22</v>
      </c>
      <c r="F22" s="20"/>
      <c r="G22" s="35">
        <v>2011</v>
      </c>
      <c r="H22" s="43">
        <v>648</v>
      </c>
      <c r="I22" s="41">
        <v>84.3</v>
      </c>
      <c r="J22" s="41">
        <v>33.700000000000003</v>
      </c>
      <c r="K22" s="2"/>
      <c r="AH22" s="35">
        <v>2009</v>
      </c>
      <c r="AI22" s="43">
        <v>586</v>
      </c>
      <c r="AJ22" s="41">
        <v>61</v>
      </c>
      <c r="AK22" s="41">
        <v>31</v>
      </c>
    </row>
    <row r="23" spans="1:37" x14ac:dyDescent="0.25">
      <c r="A23" s="33"/>
      <c r="B23" s="54">
        <v>39996</v>
      </c>
      <c r="C23" s="59">
        <v>586</v>
      </c>
      <c r="D23" s="59">
        <v>61</v>
      </c>
      <c r="E23" s="59">
        <v>31</v>
      </c>
      <c r="F23" s="10"/>
      <c r="G23" s="35">
        <v>2013</v>
      </c>
      <c r="H23" s="43">
        <v>479.3</v>
      </c>
      <c r="I23" s="43">
        <v>156.1</v>
      </c>
      <c r="J23" s="41">
        <v>65</v>
      </c>
      <c r="K23" s="2"/>
      <c r="AH23" s="35">
        <v>2011</v>
      </c>
      <c r="AI23" s="43">
        <v>648</v>
      </c>
      <c r="AJ23" s="41">
        <v>84.3</v>
      </c>
      <c r="AK23" s="41">
        <v>33.700000000000003</v>
      </c>
    </row>
    <row r="24" spans="1:37" x14ac:dyDescent="0.25">
      <c r="A24" s="71"/>
      <c r="B24" s="54">
        <v>40680</v>
      </c>
      <c r="C24" s="59">
        <v>648</v>
      </c>
      <c r="D24" s="59">
        <v>84.3</v>
      </c>
      <c r="E24" s="60">
        <v>33.700000000000003</v>
      </c>
      <c r="F24" s="10"/>
      <c r="G24" s="36">
        <v>2015</v>
      </c>
      <c r="H24" s="43">
        <v>461.92</v>
      </c>
      <c r="I24" s="43">
        <v>145.58000000000001</v>
      </c>
      <c r="J24" s="41">
        <v>58</v>
      </c>
      <c r="AH24" s="35">
        <v>2013</v>
      </c>
      <c r="AI24" s="43">
        <v>479.3</v>
      </c>
      <c r="AJ24" s="43">
        <v>156.1</v>
      </c>
      <c r="AK24" s="41">
        <v>65</v>
      </c>
    </row>
    <row r="25" spans="1:37" x14ac:dyDescent="0.25">
      <c r="A25" s="71"/>
      <c r="B25" s="54">
        <v>41485.682638888888</v>
      </c>
      <c r="C25" s="59">
        <v>491.2</v>
      </c>
      <c r="D25" s="59">
        <v>169.2</v>
      </c>
      <c r="E25" s="62"/>
      <c r="F25" s="72"/>
      <c r="G25" s="36">
        <v>2016</v>
      </c>
      <c r="H25" s="43">
        <v>460</v>
      </c>
      <c r="I25" s="41">
        <v>123</v>
      </c>
      <c r="J25" s="41">
        <v>57.5</v>
      </c>
      <c r="AH25" s="36">
        <v>2015</v>
      </c>
      <c r="AI25" s="43">
        <v>461.92</v>
      </c>
      <c r="AJ25" s="43">
        <v>145.58000000000001</v>
      </c>
      <c r="AK25" s="41">
        <v>58</v>
      </c>
    </row>
    <row r="26" spans="1:37" x14ac:dyDescent="0.25">
      <c r="A26" s="71"/>
      <c r="B26" s="54">
        <v>41583.65625</v>
      </c>
      <c r="C26" s="59">
        <v>467.41</v>
      </c>
      <c r="D26" s="59">
        <v>142.97</v>
      </c>
      <c r="E26" s="59">
        <v>65</v>
      </c>
      <c r="F26" s="10"/>
      <c r="G26" s="35">
        <v>2017</v>
      </c>
      <c r="H26" s="43">
        <v>546</v>
      </c>
      <c r="I26" s="41">
        <v>87.5</v>
      </c>
      <c r="J26" s="41">
        <v>45.7</v>
      </c>
      <c r="AH26" s="37">
        <v>2016</v>
      </c>
      <c r="AI26" s="43">
        <v>460</v>
      </c>
      <c r="AJ26" s="41">
        <v>123</v>
      </c>
      <c r="AK26" s="41">
        <v>57.5</v>
      </c>
    </row>
    <row r="27" spans="1:37" x14ac:dyDescent="0.25">
      <c r="A27" s="33"/>
      <c r="B27" s="54">
        <v>42157.728472222225</v>
      </c>
      <c r="C27" s="59">
        <v>461.92</v>
      </c>
      <c r="D27" s="59">
        <v>145.58000000000001</v>
      </c>
      <c r="E27" s="59">
        <v>58</v>
      </c>
      <c r="F27" s="10"/>
      <c r="G27" s="36">
        <v>2018</v>
      </c>
      <c r="H27" s="43">
        <v>493</v>
      </c>
      <c r="I27" s="41">
        <v>122.5</v>
      </c>
      <c r="J27" s="41">
        <v>62.5</v>
      </c>
      <c r="AH27" s="35">
        <v>2017</v>
      </c>
      <c r="AI27" s="43">
        <v>546</v>
      </c>
      <c r="AJ27" s="41">
        <v>87.5</v>
      </c>
      <c r="AK27" s="41">
        <v>45.7</v>
      </c>
    </row>
    <row r="28" spans="1:37" x14ac:dyDescent="0.25">
      <c r="A28" s="33"/>
      <c r="B28" s="54">
        <v>42514.479166666664</v>
      </c>
      <c r="C28" s="59">
        <v>479</v>
      </c>
      <c r="D28" s="59">
        <v>133</v>
      </c>
      <c r="E28" s="59">
        <v>62</v>
      </c>
      <c r="F28" s="10"/>
      <c r="G28" s="38">
        <v>2019</v>
      </c>
      <c r="H28" s="44">
        <v>660</v>
      </c>
      <c r="I28" s="46">
        <v>101</v>
      </c>
      <c r="J28" s="46">
        <v>45.8</v>
      </c>
      <c r="AH28" s="36">
        <v>2018</v>
      </c>
      <c r="AI28" s="43">
        <v>493</v>
      </c>
      <c r="AJ28" s="41">
        <v>122.5</v>
      </c>
      <c r="AK28" s="41">
        <v>62.5</v>
      </c>
    </row>
    <row r="29" spans="1:37" x14ac:dyDescent="0.25">
      <c r="A29" s="33"/>
      <c r="B29" s="63">
        <v>42675.597222222219</v>
      </c>
      <c r="C29" s="59">
        <v>441</v>
      </c>
      <c r="D29" s="59">
        <v>113</v>
      </c>
      <c r="E29" s="59">
        <v>53</v>
      </c>
      <c r="F29" s="10"/>
      <c r="G29" s="21" t="s">
        <v>4</v>
      </c>
      <c r="H29" s="74">
        <v>146.30000000000001</v>
      </c>
      <c r="I29" s="74">
        <v>131.6</v>
      </c>
      <c r="J29" s="74">
        <v>111.2</v>
      </c>
      <c r="AH29" s="38">
        <v>2019</v>
      </c>
      <c r="AI29" s="44">
        <v>660</v>
      </c>
      <c r="AJ29" s="46">
        <v>101</v>
      </c>
      <c r="AK29" s="46">
        <v>45.8</v>
      </c>
    </row>
    <row r="30" spans="1:37" x14ac:dyDescent="0.25">
      <c r="A30" s="33"/>
      <c r="B30" s="54">
        <v>42828.663194444445</v>
      </c>
      <c r="C30" s="59">
        <v>558</v>
      </c>
      <c r="D30" s="59">
        <v>88</v>
      </c>
      <c r="E30" s="60"/>
      <c r="F30" s="10"/>
      <c r="H30" s="2"/>
      <c r="I30" s="2"/>
      <c r="J30" s="2"/>
      <c r="AH30" s="2"/>
      <c r="AI30" s="2"/>
    </row>
    <row r="31" spans="1:37" x14ac:dyDescent="0.25">
      <c r="A31" s="33"/>
      <c r="B31" s="63">
        <v>42898.558333333334</v>
      </c>
      <c r="C31" s="59">
        <v>534</v>
      </c>
      <c r="D31" s="59">
        <v>87</v>
      </c>
      <c r="E31" s="60">
        <v>45.7</v>
      </c>
      <c r="F31" s="10"/>
      <c r="G31" s="7" t="s">
        <v>5</v>
      </c>
      <c r="H31" s="2">
        <f>COUNT(H6:H28)</f>
        <v>23</v>
      </c>
      <c r="I31" s="2">
        <f>COUNT(I6:I28)</f>
        <v>23</v>
      </c>
      <c r="J31" s="2">
        <f>COUNT(J6:J28)</f>
        <v>18</v>
      </c>
      <c r="AH31" s="2"/>
      <c r="AI31" s="2"/>
    </row>
    <row r="32" spans="1:37" x14ac:dyDescent="0.25">
      <c r="A32" s="12"/>
      <c r="B32" s="63">
        <v>43234.635416666664</v>
      </c>
      <c r="C32" s="59">
        <v>450</v>
      </c>
      <c r="D32" s="59">
        <v>125</v>
      </c>
      <c r="E32" s="59">
        <v>72</v>
      </c>
      <c r="F32" s="7"/>
      <c r="G32" s="7" t="s">
        <v>37</v>
      </c>
      <c r="H32" s="75">
        <f>MIN(H6:H28)</f>
        <v>110</v>
      </c>
      <c r="I32" s="75">
        <f>MIN(I6:I28)</f>
        <v>45.1</v>
      </c>
      <c r="J32" s="75">
        <f>MIN(J6:J28)</f>
        <v>22</v>
      </c>
      <c r="AH32" s="2"/>
      <c r="AI32" s="2"/>
    </row>
    <row r="33" spans="1:35" x14ac:dyDescent="0.25">
      <c r="B33" s="54">
        <v>43353.65347222222</v>
      </c>
      <c r="C33" s="59">
        <v>536</v>
      </c>
      <c r="D33" s="59">
        <v>120</v>
      </c>
      <c r="E33" s="59">
        <v>53</v>
      </c>
      <c r="G33" s="7" t="s">
        <v>38</v>
      </c>
      <c r="H33" s="75">
        <f>MAX(H6:H28)</f>
        <v>660</v>
      </c>
      <c r="I33" s="75">
        <f>MAX(I6:I28)</f>
        <v>1040</v>
      </c>
      <c r="J33" s="75">
        <f>MAX(J6:J28)</f>
        <v>540</v>
      </c>
      <c r="AH33" s="2"/>
      <c r="AI33" s="2"/>
    </row>
    <row r="34" spans="1:35" x14ac:dyDescent="0.25">
      <c r="B34" s="54">
        <v>43545.412499999999</v>
      </c>
      <c r="C34" s="59">
        <v>660</v>
      </c>
      <c r="D34" s="59">
        <v>94</v>
      </c>
      <c r="E34" s="60">
        <v>45.8</v>
      </c>
      <c r="G34" s="7" t="s">
        <v>6</v>
      </c>
      <c r="H34" s="1">
        <f>MEDIAN(H6:H28)</f>
        <v>461.92</v>
      </c>
      <c r="I34" s="1">
        <f>MEDIAN(I6:I28)</f>
        <v>370</v>
      </c>
      <c r="J34" s="1">
        <f>MEDIAN(J6:J28)</f>
        <v>75.5</v>
      </c>
      <c r="AH34" s="2"/>
      <c r="AI34" s="2"/>
    </row>
    <row r="35" spans="1:35" x14ac:dyDescent="0.25">
      <c r="B35" s="64">
        <v>43696.569444444445</v>
      </c>
      <c r="C35" s="65">
        <v>618</v>
      </c>
      <c r="D35" s="65">
        <v>108</v>
      </c>
      <c r="E35" s="66">
        <v>51</v>
      </c>
      <c r="G35" s="7" t="s">
        <v>39</v>
      </c>
      <c r="H35" s="1">
        <f>_xlfn.VAR.P(H6:H28)</f>
        <v>31627.724251039679</v>
      </c>
      <c r="I35" s="1">
        <f>_xlfn.VAR.P(I6:I28)</f>
        <v>135569.29973686201</v>
      </c>
      <c r="J35" s="1">
        <f>_xlfn.VAR.P(J6:J28)</f>
        <v>16967.067654320992</v>
      </c>
    </row>
    <row r="36" spans="1:35" ht="15" customHeight="1" x14ac:dyDescent="0.25">
      <c r="G36" s="7" t="s">
        <v>40</v>
      </c>
      <c r="H36" s="1">
        <f>_xlfn.STDEV.P(H6:H28)</f>
        <v>177.8418517982752</v>
      </c>
      <c r="I36" s="1">
        <f>_xlfn.STDEV.P(I6:I28)</f>
        <v>368.19736519543699</v>
      </c>
      <c r="J36" s="1">
        <f>_xlfn.STDEV.P(J6:J28)</f>
        <v>130.25769710201772</v>
      </c>
    </row>
    <row r="37" spans="1:35" x14ac:dyDescent="0.25">
      <c r="B37" s="67"/>
      <c r="C37" s="68"/>
      <c r="D37" s="69"/>
      <c r="E37" s="69"/>
      <c r="G37" s="2" t="s">
        <v>7</v>
      </c>
      <c r="H37" s="1">
        <f t="shared" ref="H37" si="0">_xlfn.CONFIDENCE.T(0.05,H36,H31)</f>
        <v>76.904583698940868</v>
      </c>
      <c r="I37" s="1">
        <f t="shared" ref="I37:J37" si="1">_xlfn.CONFIDENCE.T(0.05,I36,I31)</f>
        <v>159.22048046103737</v>
      </c>
      <c r="J37" s="1">
        <f t="shared" si="1"/>
        <v>64.775628846648999</v>
      </c>
    </row>
    <row r="38" spans="1:35" x14ac:dyDescent="0.25">
      <c r="B38" s="78" t="s">
        <v>44</v>
      </c>
      <c r="C38" s="78"/>
      <c r="D38" s="78"/>
      <c r="E38" s="78"/>
    </row>
    <row r="41" spans="1:35" ht="15" customHeight="1" x14ac:dyDescent="0.25">
      <c r="B41" s="9" t="s">
        <v>35</v>
      </c>
      <c r="C41" s="13"/>
      <c r="D41" s="77" t="s">
        <v>36</v>
      </c>
      <c r="E41" s="77"/>
      <c r="F41" s="77"/>
      <c r="G41" s="77"/>
      <c r="H41" s="77"/>
      <c r="I41" s="77"/>
      <c r="J41" s="77"/>
    </row>
    <row r="44" spans="1:35" ht="15" customHeight="1" x14ac:dyDescent="0.25">
      <c r="A44" s="24"/>
      <c r="B44" s="24"/>
      <c r="C44" s="24"/>
      <c r="D44" s="24"/>
      <c r="E44" s="24"/>
      <c r="F44" s="2"/>
    </row>
    <row r="45" spans="1:35" ht="15" customHeight="1" x14ac:dyDescent="0.25">
      <c r="A45" s="24"/>
      <c r="B45" s="24"/>
      <c r="C45" s="24"/>
      <c r="D45" s="24"/>
      <c r="E45" s="24"/>
      <c r="F45" s="2"/>
    </row>
    <row r="46" spans="1:35" x14ac:dyDescent="0.25">
      <c r="B46" s="70"/>
      <c r="C46" s="70"/>
      <c r="D46" s="70"/>
      <c r="E46" s="70"/>
      <c r="F46" s="70"/>
    </row>
    <row r="48" spans="1:35" x14ac:dyDescent="0.25">
      <c r="A48" s="1"/>
      <c r="B48" s="1"/>
      <c r="C48" s="1"/>
      <c r="D48" s="1"/>
      <c r="E48" s="1"/>
      <c r="F48" s="2"/>
    </row>
  </sheetData>
  <mergeCells count="9">
    <mergeCell ref="D41:J41"/>
    <mergeCell ref="B38:E38"/>
    <mergeCell ref="G2:L2"/>
    <mergeCell ref="H5:J5"/>
    <mergeCell ref="G4:G5"/>
    <mergeCell ref="B2:E2"/>
    <mergeCell ref="B4:B6"/>
    <mergeCell ref="C4:E4"/>
    <mergeCell ref="C6:E6"/>
  </mergeCells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I30"/>
  <sheetViews>
    <sheetView view="pageLayout" topLeftCell="A4" zoomScaleNormal="100" workbookViewId="0">
      <selection activeCell="F13" sqref="F13"/>
    </sheetView>
  </sheetViews>
  <sheetFormatPr defaultRowHeight="15" x14ac:dyDescent="0.25"/>
  <cols>
    <col min="1" max="1" width="14.85546875" customWidth="1"/>
    <col min="2" max="2" width="11.7109375" customWidth="1"/>
    <col min="3" max="3" width="13.42578125" customWidth="1"/>
    <col min="4" max="4" width="10.42578125" bestFit="1" customWidth="1"/>
    <col min="5" max="5" width="9.28515625" bestFit="1" customWidth="1"/>
    <col min="6" max="6" width="10.7109375" customWidth="1"/>
    <col min="7" max="7" width="12.5703125" customWidth="1"/>
    <col min="8" max="8" width="13.28515625" customWidth="1"/>
    <col min="9" max="9" width="14.140625" customWidth="1"/>
  </cols>
  <sheetData>
    <row r="2" spans="1:9" x14ac:dyDescent="0.25">
      <c r="A2" s="25" t="s">
        <v>10</v>
      </c>
      <c r="B2" s="25"/>
      <c r="C2" s="25"/>
      <c r="D2" s="25"/>
      <c r="E2" s="25"/>
      <c r="F2" s="25"/>
      <c r="G2" s="25"/>
      <c r="H2" s="25"/>
      <c r="I2" s="25"/>
    </row>
    <row r="3" spans="1:9" ht="15.75" thickBot="1" x14ac:dyDescent="0.3">
      <c r="A3" s="25"/>
      <c r="B3" s="25"/>
      <c r="C3" s="25"/>
      <c r="D3" s="25"/>
      <c r="E3" s="25"/>
      <c r="F3" s="25"/>
      <c r="G3" s="25"/>
      <c r="H3" s="25"/>
      <c r="I3" s="25"/>
    </row>
    <row r="4" spans="1:9" x14ac:dyDescent="0.25">
      <c r="A4" s="26" t="s">
        <v>11</v>
      </c>
      <c r="B4" s="26"/>
      <c r="C4" s="25"/>
      <c r="D4" s="25"/>
      <c r="E4" s="25"/>
      <c r="F4" s="25"/>
      <c r="G4" s="25"/>
      <c r="H4" s="25"/>
      <c r="I4" s="25"/>
    </row>
    <row r="5" spans="1:9" x14ac:dyDescent="0.25">
      <c r="A5" s="27" t="s">
        <v>12</v>
      </c>
      <c r="B5" s="31">
        <v>0.4635343498124247</v>
      </c>
      <c r="C5" s="25"/>
      <c r="D5" s="25"/>
      <c r="E5" s="25"/>
      <c r="F5" s="25"/>
      <c r="G5" s="25"/>
      <c r="H5" s="25"/>
      <c r="I5" s="25"/>
    </row>
    <row r="6" spans="1:9" x14ac:dyDescent="0.25">
      <c r="A6" s="27" t="s">
        <v>13</v>
      </c>
      <c r="B6" s="31">
        <v>0.21486409345602731</v>
      </c>
      <c r="C6" s="25"/>
      <c r="D6" s="25"/>
      <c r="E6" s="25"/>
      <c r="F6" s="25"/>
      <c r="G6" s="25"/>
      <c r="H6" s="25"/>
      <c r="I6" s="25"/>
    </row>
    <row r="7" spans="1:9" x14ac:dyDescent="0.25">
      <c r="A7" s="27" t="s">
        <v>14</v>
      </c>
      <c r="B7" s="31">
        <v>5.7836912147232765E-2</v>
      </c>
      <c r="C7" s="25"/>
      <c r="D7" s="25"/>
      <c r="E7" s="25"/>
      <c r="F7" s="25"/>
      <c r="G7" s="25"/>
      <c r="H7" s="25"/>
      <c r="I7" s="25"/>
    </row>
    <row r="8" spans="1:9" x14ac:dyDescent="0.25">
      <c r="A8" s="27" t="s">
        <v>15</v>
      </c>
      <c r="B8" s="31">
        <v>182.58903285255877</v>
      </c>
      <c r="C8" s="25"/>
      <c r="D8" s="25"/>
      <c r="E8" s="25"/>
      <c r="F8" s="25"/>
      <c r="G8" s="25"/>
      <c r="H8" s="25"/>
      <c r="I8" s="25"/>
    </row>
    <row r="9" spans="1:9" ht="15.75" thickBot="1" x14ac:dyDescent="0.3">
      <c r="A9" s="28" t="s">
        <v>16</v>
      </c>
      <c r="B9" s="28">
        <v>7</v>
      </c>
      <c r="C9" s="25"/>
      <c r="D9" s="25"/>
      <c r="E9" s="25"/>
      <c r="F9" s="25"/>
      <c r="G9" s="25"/>
      <c r="H9" s="25"/>
      <c r="I9" s="25"/>
    </row>
    <row r="10" spans="1:9" x14ac:dyDescent="0.25">
      <c r="A10" s="25"/>
      <c r="B10" s="25"/>
      <c r="C10" s="25"/>
      <c r="D10" s="25"/>
      <c r="E10" s="25"/>
      <c r="F10" s="25"/>
      <c r="G10" s="25"/>
      <c r="H10" s="25"/>
      <c r="I10" s="25"/>
    </row>
    <row r="11" spans="1:9" ht="15.75" thickBot="1" x14ac:dyDescent="0.3">
      <c r="A11" s="25" t="s">
        <v>17</v>
      </c>
      <c r="B11" s="25"/>
      <c r="C11" s="25"/>
      <c r="D11" s="25"/>
      <c r="E11" s="25"/>
      <c r="F11" s="25"/>
      <c r="G11" s="25"/>
      <c r="H11" s="25"/>
      <c r="I11" s="25"/>
    </row>
    <row r="12" spans="1:9" x14ac:dyDescent="0.25">
      <c r="A12" s="29"/>
      <c r="B12" s="29" t="s">
        <v>22</v>
      </c>
      <c r="C12" s="29" t="s">
        <v>23</v>
      </c>
      <c r="D12" s="29" t="s">
        <v>24</v>
      </c>
      <c r="E12" s="29" t="s">
        <v>25</v>
      </c>
      <c r="F12" s="29" t="s">
        <v>26</v>
      </c>
      <c r="G12" s="25"/>
      <c r="H12" s="25"/>
      <c r="I12" s="25"/>
    </row>
    <row r="13" spans="1:9" x14ac:dyDescent="0.25">
      <c r="A13" s="27" t="s">
        <v>18</v>
      </c>
      <c r="B13" s="27">
        <v>1</v>
      </c>
      <c r="C13" s="31">
        <v>45618.225409836072</v>
      </c>
      <c r="D13" s="31">
        <v>45618.225409836072</v>
      </c>
      <c r="E13" s="31">
        <v>1.3683242077274271</v>
      </c>
      <c r="F13" s="31">
        <v>0.29482091147933298</v>
      </c>
      <c r="G13" s="25"/>
      <c r="H13" s="25"/>
      <c r="I13" s="25"/>
    </row>
    <row r="14" spans="1:9" x14ac:dyDescent="0.25">
      <c r="A14" s="27" t="s">
        <v>19</v>
      </c>
      <c r="B14" s="27">
        <v>5</v>
      </c>
      <c r="C14" s="31">
        <v>166693.77459016393</v>
      </c>
      <c r="D14" s="31">
        <v>33338.754918032784</v>
      </c>
      <c r="E14" s="31"/>
      <c r="F14" s="31"/>
      <c r="G14" s="25"/>
      <c r="H14" s="25"/>
      <c r="I14" s="25"/>
    </row>
    <row r="15" spans="1:9" ht="15.75" thickBot="1" x14ac:dyDescent="0.3">
      <c r="A15" s="28" t="s">
        <v>20</v>
      </c>
      <c r="B15" s="28">
        <v>6</v>
      </c>
      <c r="C15" s="30">
        <v>212312</v>
      </c>
      <c r="D15" s="30"/>
      <c r="E15" s="30"/>
      <c r="F15" s="30"/>
      <c r="G15" s="25"/>
      <c r="H15" s="25"/>
      <c r="I15" s="25"/>
    </row>
    <row r="16" spans="1:9" ht="15.75" thickBot="1" x14ac:dyDescent="0.3">
      <c r="A16" s="25"/>
      <c r="B16" s="25"/>
      <c r="C16" s="25"/>
      <c r="D16" s="25"/>
      <c r="E16" s="25"/>
      <c r="F16" s="25"/>
      <c r="G16" s="25"/>
      <c r="H16" s="25"/>
      <c r="I16" s="25"/>
    </row>
    <row r="17" spans="1:9" x14ac:dyDescent="0.25">
      <c r="A17" s="29"/>
      <c r="B17" s="29" t="s">
        <v>27</v>
      </c>
      <c r="C17" s="29" t="s">
        <v>15</v>
      </c>
      <c r="D17" s="29" t="s">
        <v>28</v>
      </c>
      <c r="E17" s="29" t="s">
        <v>29</v>
      </c>
      <c r="F17" s="29" t="s">
        <v>30</v>
      </c>
      <c r="G17" s="29" t="s">
        <v>31</v>
      </c>
      <c r="H17" s="29" t="s">
        <v>46</v>
      </c>
      <c r="I17" s="29" t="s">
        <v>47</v>
      </c>
    </row>
    <row r="18" spans="1:9" x14ac:dyDescent="0.25">
      <c r="A18" s="27" t="s">
        <v>21</v>
      </c>
      <c r="B18" s="31">
        <v>-35150.444672131147</v>
      </c>
      <c r="C18" s="31">
        <v>30813.776123366391</v>
      </c>
      <c r="D18" s="31">
        <v>-1.1407379780849456</v>
      </c>
      <c r="E18" s="31">
        <v>0.30565429397822397</v>
      </c>
      <c r="F18" s="31">
        <v>-114359.77786222077</v>
      </c>
      <c r="G18" s="31">
        <v>44058.888517958483</v>
      </c>
      <c r="H18" s="31">
        <v>-114359.77786222077</v>
      </c>
      <c r="I18" s="31">
        <v>44058.888517958483</v>
      </c>
    </row>
    <row r="19" spans="1:9" ht="15.75" thickBot="1" x14ac:dyDescent="0.3">
      <c r="A19" s="28">
        <v>1985</v>
      </c>
      <c r="B19" s="30">
        <v>18.08811475409836</v>
      </c>
      <c r="C19" s="30">
        <v>15.463179574972866</v>
      </c>
      <c r="D19" s="30">
        <v>1.1697539090455851</v>
      </c>
      <c r="E19" s="30">
        <v>0.29482091147933293</v>
      </c>
      <c r="F19" s="30">
        <v>-21.661253782509366</v>
      </c>
      <c r="G19" s="30">
        <v>57.837483290706089</v>
      </c>
      <c r="H19" s="30">
        <v>-21.661253782509366</v>
      </c>
      <c r="I19" s="30">
        <v>57.837483290706089</v>
      </c>
    </row>
    <row r="20" spans="1:9" x14ac:dyDescent="0.25">
      <c r="A20" s="25"/>
      <c r="B20" s="25"/>
      <c r="C20" s="25"/>
      <c r="D20" s="25"/>
      <c r="E20" s="25"/>
      <c r="F20" s="25"/>
      <c r="G20" s="25"/>
      <c r="H20" s="25"/>
      <c r="I20" s="25"/>
    </row>
    <row r="21" spans="1:9" x14ac:dyDescent="0.25">
      <c r="A21" s="25" t="s">
        <v>32</v>
      </c>
      <c r="B21" s="25"/>
      <c r="C21" s="25"/>
      <c r="D21" s="25"/>
      <c r="E21" s="25"/>
      <c r="F21" s="25"/>
      <c r="G21" s="25"/>
      <c r="H21" s="25"/>
      <c r="I21" s="25"/>
    </row>
    <row r="22" spans="1:9" ht="15.75" thickBot="1" x14ac:dyDescent="0.3">
      <c r="A22" s="25"/>
      <c r="B22" s="25"/>
      <c r="C22" s="25"/>
      <c r="D22" s="25"/>
      <c r="E22" s="25"/>
      <c r="F22" s="25"/>
      <c r="G22" s="25"/>
      <c r="H22" s="25"/>
      <c r="I22" s="25"/>
    </row>
    <row r="23" spans="1:9" x14ac:dyDescent="0.25">
      <c r="A23" s="29" t="s">
        <v>33</v>
      </c>
      <c r="B23" s="29" t="s">
        <v>51</v>
      </c>
      <c r="C23" s="29" t="s">
        <v>34</v>
      </c>
      <c r="D23" s="25"/>
      <c r="E23" s="25"/>
      <c r="F23" s="25"/>
      <c r="G23" s="25"/>
      <c r="H23" s="25"/>
      <c r="I23" s="25"/>
    </row>
    <row r="24" spans="1:9" x14ac:dyDescent="0.25">
      <c r="A24" s="27">
        <v>1</v>
      </c>
      <c r="B24" s="31">
        <v>772.5512295081935</v>
      </c>
      <c r="C24" s="31">
        <v>-264.5512295081935</v>
      </c>
      <c r="D24" s="25"/>
      <c r="E24" s="25"/>
      <c r="F24" s="25"/>
      <c r="G24" s="25"/>
      <c r="H24" s="25"/>
      <c r="I24" s="25"/>
    </row>
    <row r="25" spans="1:9" x14ac:dyDescent="0.25">
      <c r="A25" s="27">
        <v>2</v>
      </c>
      <c r="B25" s="31">
        <v>826.81557377048739</v>
      </c>
      <c r="C25" s="31">
        <v>193.18442622951261</v>
      </c>
      <c r="D25" s="25"/>
      <c r="E25" s="25"/>
      <c r="F25" s="25"/>
      <c r="G25" s="25"/>
      <c r="H25" s="25"/>
      <c r="I25" s="25"/>
    </row>
    <row r="26" spans="1:9" x14ac:dyDescent="0.25">
      <c r="A26" s="27">
        <v>3</v>
      </c>
      <c r="B26" s="31">
        <v>844.90368852458778</v>
      </c>
      <c r="C26" s="31">
        <v>145.09631147541222</v>
      </c>
      <c r="D26" s="25"/>
      <c r="E26" s="25"/>
      <c r="F26" s="25"/>
      <c r="G26" s="25"/>
      <c r="H26" s="25"/>
      <c r="I26" s="25"/>
    </row>
    <row r="27" spans="1:9" x14ac:dyDescent="0.25">
      <c r="A27" s="27">
        <v>4</v>
      </c>
      <c r="B27" s="31">
        <v>899.16803278688167</v>
      </c>
      <c r="C27" s="31">
        <v>140.83196721311833</v>
      </c>
      <c r="D27" s="25"/>
      <c r="E27" s="25"/>
      <c r="F27" s="25"/>
      <c r="G27" s="25"/>
      <c r="H27" s="25"/>
      <c r="I27" s="25"/>
    </row>
    <row r="28" spans="1:9" x14ac:dyDescent="0.25">
      <c r="A28" s="27">
        <v>5</v>
      </c>
      <c r="B28" s="31">
        <v>917.25614754098206</v>
      </c>
      <c r="C28" s="31">
        <v>-97.256147540982056</v>
      </c>
      <c r="D28" s="25"/>
      <c r="E28" s="25"/>
      <c r="F28" s="25"/>
      <c r="G28" s="25"/>
      <c r="H28" s="25"/>
      <c r="I28" s="25"/>
    </row>
    <row r="29" spans="1:9" x14ac:dyDescent="0.25">
      <c r="A29" s="27">
        <v>6</v>
      </c>
      <c r="B29" s="31">
        <v>971.52049180327595</v>
      </c>
      <c r="C29" s="31">
        <v>-91.520491803275945</v>
      </c>
      <c r="D29" s="25"/>
      <c r="E29" s="25"/>
      <c r="F29" s="25"/>
      <c r="G29" s="25"/>
      <c r="H29" s="25"/>
      <c r="I29" s="25"/>
    </row>
    <row r="30" spans="1:9" ht="15.75" thickBot="1" x14ac:dyDescent="0.3">
      <c r="A30" s="28">
        <v>7</v>
      </c>
      <c r="B30" s="30">
        <v>1025.7848360655698</v>
      </c>
      <c r="C30" s="30">
        <v>-25.784836065569834</v>
      </c>
      <c r="D30" s="25"/>
      <c r="E30" s="25"/>
      <c r="F30" s="25"/>
      <c r="G30" s="25"/>
      <c r="H30" s="25"/>
      <c r="I30" s="25"/>
    </row>
  </sheetData>
  <pageMargins left="0.70866141732283472" right="0.70866141732283472" top="0.35433070866141736" bottom="0.35433070866141736" header="0.31496062992125984" footer="0.31496062992125984"/>
  <pageSetup paperSize="9" orientation="landscape" r:id="rId1"/>
  <headerFooter>
    <oddHeader>&amp;C&amp;"-,Italic"&amp;8Urbums Nr. 862; CL_pieaug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3:I31"/>
  <sheetViews>
    <sheetView view="pageLayout" zoomScaleNormal="100" workbookViewId="0">
      <selection activeCell="F14" sqref="F14"/>
    </sheetView>
  </sheetViews>
  <sheetFormatPr defaultRowHeight="15" x14ac:dyDescent="0.25"/>
  <cols>
    <col min="1" max="1" width="16.140625" customWidth="1"/>
    <col min="2" max="2" width="12.7109375" customWidth="1"/>
    <col min="3" max="3" width="12" customWidth="1"/>
    <col min="4" max="4" width="10.140625" customWidth="1"/>
    <col min="5" max="5" width="11" customWidth="1"/>
    <col min="6" max="6" width="14" customWidth="1"/>
    <col min="7" max="7" width="11.42578125" customWidth="1"/>
    <col min="8" max="8" width="11.140625" customWidth="1"/>
    <col min="9" max="9" width="12.7109375" customWidth="1"/>
  </cols>
  <sheetData>
    <row r="3" spans="1:9" x14ac:dyDescent="0.25">
      <c r="A3" s="25" t="s">
        <v>10</v>
      </c>
      <c r="B3" s="25"/>
      <c r="C3" s="25"/>
      <c r="D3" s="25"/>
      <c r="E3" s="25"/>
      <c r="F3" s="25"/>
      <c r="G3" s="25"/>
      <c r="H3" s="25"/>
      <c r="I3" s="25"/>
    </row>
    <row r="4" spans="1:9" ht="15.75" thickBot="1" x14ac:dyDescent="0.3">
      <c r="A4" s="25"/>
      <c r="B4" s="25"/>
      <c r="C4" s="25"/>
      <c r="D4" s="25"/>
      <c r="E4" s="25"/>
      <c r="F4" s="25"/>
      <c r="G4" s="25"/>
      <c r="H4" s="25"/>
      <c r="I4" s="25"/>
    </row>
    <row r="5" spans="1:9" x14ac:dyDescent="0.25">
      <c r="A5" s="26" t="s">
        <v>11</v>
      </c>
      <c r="B5" s="26"/>
      <c r="C5" s="25"/>
      <c r="D5" s="25"/>
      <c r="E5" s="25"/>
      <c r="F5" s="25"/>
      <c r="G5" s="25"/>
      <c r="H5" s="25"/>
      <c r="I5" s="25"/>
    </row>
    <row r="6" spans="1:9" x14ac:dyDescent="0.25">
      <c r="A6" s="27" t="s">
        <v>12</v>
      </c>
      <c r="B6" s="31">
        <v>8.302110501245917E-2</v>
      </c>
      <c r="C6" s="25"/>
      <c r="D6" s="25"/>
      <c r="E6" s="25"/>
      <c r="F6" s="25"/>
      <c r="G6" s="25"/>
      <c r="H6" s="25"/>
      <c r="I6" s="25"/>
    </row>
    <row r="7" spans="1:9" x14ac:dyDescent="0.25">
      <c r="A7" s="27" t="s">
        <v>13</v>
      </c>
      <c r="B7" s="31">
        <v>6.8925038774897739E-3</v>
      </c>
      <c r="C7" s="25"/>
      <c r="D7" s="25"/>
      <c r="E7" s="25"/>
      <c r="F7" s="25"/>
      <c r="G7" s="25"/>
      <c r="H7" s="25"/>
      <c r="I7" s="25"/>
    </row>
    <row r="8" spans="1:9" x14ac:dyDescent="0.25">
      <c r="A8" s="27" t="s">
        <v>14</v>
      </c>
      <c r="B8" s="31">
        <v>-0.19172899534701227</v>
      </c>
      <c r="C8" s="25"/>
      <c r="D8" s="25"/>
      <c r="E8" s="25"/>
      <c r="F8" s="25"/>
      <c r="G8" s="25"/>
      <c r="H8" s="25"/>
      <c r="I8" s="25"/>
    </row>
    <row r="9" spans="1:9" x14ac:dyDescent="0.25">
      <c r="A9" s="27" t="s">
        <v>15</v>
      </c>
      <c r="B9" s="31">
        <v>197.7792710766802</v>
      </c>
      <c r="C9" s="25"/>
      <c r="D9" s="25"/>
      <c r="E9" s="25"/>
      <c r="F9" s="25"/>
      <c r="G9" s="25"/>
      <c r="H9" s="25"/>
      <c r="I9" s="25"/>
    </row>
    <row r="10" spans="1:9" ht="15.75" thickBot="1" x14ac:dyDescent="0.3">
      <c r="A10" s="28" t="s">
        <v>16</v>
      </c>
      <c r="B10" s="28">
        <v>7</v>
      </c>
      <c r="C10" s="25"/>
      <c r="D10" s="25"/>
      <c r="E10" s="25"/>
      <c r="F10" s="25"/>
      <c r="G10" s="25"/>
      <c r="H10" s="25"/>
      <c r="I10" s="25"/>
    </row>
    <row r="11" spans="1:9" x14ac:dyDescent="0.25">
      <c r="A11" s="25"/>
      <c r="B11" s="25"/>
      <c r="C11" s="25"/>
      <c r="D11" s="25"/>
      <c r="E11" s="25"/>
      <c r="F11" s="25"/>
      <c r="G11" s="25"/>
      <c r="H11" s="25"/>
      <c r="I11" s="25"/>
    </row>
    <row r="12" spans="1:9" ht="15.75" thickBot="1" x14ac:dyDescent="0.3">
      <c r="A12" s="25" t="s">
        <v>17</v>
      </c>
      <c r="B12" s="25"/>
      <c r="C12" s="25"/>
      <c r="D12" s="25"/>
      <c r="E12" s="25"/>
      <c r="F12" s="25"/>
      <c r="G12" s="25"/>
      <c r="H12" s="25"/>
      <c r="I12" s="25"/>
    </row>
    <row r="13" spans="1:9" x14ac:dyDescent="0.25">
      <c r="A13" s="29"/>
      <c r="B13" s="29" t="s">
        <v>22</v>
      </c>
      <c r="C13" s="29" t="s">
        <v>23</v>
      </c>
      <c r="D13" s="29" t="s">
        <v>24</v>
      </c>
      <c r="E13" s="29" t="s">
        <v>25</v>
      </c>
      <c r="F13" s="29" t="s">
        <v>26</v>
      </c>
      <c r="G13" s="25"/>
      <c r="H13" s="25"/>
      <c r="I13" s="25"/>
    </row>
    <row r="14" spans="1:9" x14ac:dyDescent="0.25">
      <c r="A14" s="27" t="s">
        <v>18</v>
      </c>
      <c r="B14" s="27">
        <v>1</v>
      </c>
      <c r="C14" s="31">
        <v>1357.4139475995034</v>
      </c>
      <c r="D14" s="31">
        <v>1357.4139475995034</v>
      </c>
      <c r="E14" s="31">
        <v>3.4701700996120112E-2</v>
      </c>
      <c r="F14" s="31">
        <v>0.85954421036160089</v>
      </c>
      <c r="G14" s="25"/>
      <c r="H14" s="25"/>
      <c r="I14" s="25"/>
    </row>
    <row r="15" spans="1:9" x14ac:dyDescent="0.25">
      <c r="A15" s="27" t="s">
        <v>19</v>
      </c>
      <c r="B15" s="27">
        <v>5</v>
      </c>
      <c r="C15" s="31">
        <v>195583.20033811475</v>
      </c>
      <c r="D15" s="31">
        <v>39116.640067622953</v>
      </c>
      <c r="E15" s="31"/>
      <c r="F15" s="31"/>
      <c r="G15" s="25"/>
      <c r="H15" s="25"/>
      <c r="I15" s="25"/>
    </row>
    <row r="16" spans="1:9" ht="15.75" thickBot="1" x14ac:dyDescent="0.3">
      <c r="A16" s="28" t="s">
        <v>20</v>
      </c>
      <c r="B16" s="28">
        <v>6</v>
      </c>
      <c r="C16" s="30">
        <v>196940.61428571425</v>
      </c>
      <c r="D16" s="30"/>
      <c r="E16" s="30"/>
      <c r="F16" s="30"/>
      <c r="G16" s="25"/>
      <c r="H16" s="25"/>
      <c r="I16" s="25"/>
    </row>
    <row r="17" spans="1:9" ht="15.75" thickBot="1" x14ac:dyDescent="0.3">
      <c r="A17" s="25"/>
      <c r="B17" s="25"/>
      <c r="C17" s="25"/>
      <c r="D17" s="25"/>
      <c r="E17" s="25"/>
      <c r="F17" s="25"/>
      <c r="G17" s="25"/>
      <c r="H17" s="25"/>
      <c r="I17" s="25"/>
    </row>
    <row r="18" spans="1:9" x14ac:dyDescent="0.25">
      <c r="A18" s="29"/>
      <c r="B18" s="29" t="s">
        <v>27</v>
      </c>
      <c r="C18" s="29" t="s">
        <v>15</v>
      </c>
      <c r="D18" s="29" t="s">
        <v>28</v>
      </c>
      <c r="E18" s="29" t="s">
        <v>29</v>
      </c>
      <c r="F18" s="29" t="s">
        <v>30</v>
      </c>
      <c r="G18" s="29" t="s">
        <v>31</v>
      </c>
      <c r="H18" s="29" t="s">
        <v>46</v>
      </c>
      <c r="I18" s="29" t="s">
        <v>47</v>
      </c>
    </row>
    <row r="19" spans="1:9" x14ac:dyDescent="0.25">
      <c r="A19" s="27" t="s">
        <v>21</v>
      </c>
      <c r="B19" s="31">
        <v>-5976.3646516393428</v>
      </c>
      <c r="C19" s="31">
        <v>33377.284963881735</v>
      </c>
      <c r="D19" s="31">
        <v>-0.1790548469747163</v>
      </c>
      <c r="E19" s="31">
        <v>0.86492417818332845</v>
      </c>
      <c r="F19" s="31">
        <v>-91775.407102650832</v>
      </c>
      <c r="G19" s="31">
        <v>79822.677799372133</v>
      </c>
      <c r="H19" s="31">
        <v>-91775.407102650832</v>
      </c>
      <c r="I19" s="31">
        <v>79822.677799372133</v>
      </c>
    </row>
    <row r="20" spans="1:9" ht="15.75" thickBot="1" x14ac:dyDescent="0.3">
      <c r="A20" s="28">
        <v>1985</v>
      </c>
      <c r="B20" s="30">
        <v>3.1201844262295073</v>
      </c>
      <c r="C20" s="30">
        <v>16.749617088642598</v>
      </c>
      <c r="D20" s="30">
        <v>0.18628392575882877</v>
      </c>
      <c r="E20" s="30">
        <v>0.85954421036159945</v>
      </c>
      <c r="F20" s="30">
        <v>-39.936077015698771</v>
      </c>
      <c r="G20" s="30">
        <v>46.176445868157785</v>
      </c>
      <c r="H20" s="30">
        <v>-39.936077015698771</v>
      </c>
      <c r="I20" s="30">
        <v>46.176445868157785</v>
      </c>
    </row>
    <row r="21" spans="1:9" x14ac:dyDescent="0.25">
      <c r="A21" s="25"/>
      <c r="B21" s="25"/>
      <c r="C21" s="25"/>
      <c r="D21" s="25"/>
      <c r="E21" s="25"/>
      <c r="F21" s="25"/>
      <c r="G21" s="25"/>
      <c r="H21" s="25"/>
      <c r="I21" s="25"/>
    </row>
    <row r="22" spans="1:9" x14ac:dyDescent="0.25">
      <c r="A22" s="25" t="s">
        <v>32</v>
      </c>
      <c r="B22" s="25"/>
      <c r="C22" s="25"/>
      <c r="D22" s="25"/>
      <c r="E22" s="25"/>
      <c r="F22" s="25"/>
      <c r="G22" s="25"/>
      <c r="H22" s="25"/>
      <c r="I22" s="25"/>
    </row>
    <row r="23" spans="1:9" ht="15.75" thickBot="1" x14ac:dyDescent="0.3">
      <c r="A23" s="25"/>
      <c r="B23" s="25"/>
      <c r="C23" s="25"/>
      <c r="D23" s="25"/>
      <c r="E23" s="25"/>
      <c r="F23" s="25"/>
      <c r="G23" s="25"/>
      <c r="H23" s="25"/>
      <c r="I23" s="25"/>
    </row>
    <row r="24" spans="1:9" x14ac:dyDescent="0.25">
      <c r="A24" s="29" t="s">
        <v>33</v>
      </c>
      <c r="B24" s="29" t="s">
        <v>48</v>
      </c>
      <c r="C24" s="29" t="s">
        <v>34</v>
      </c>
      <c r="D24" s="25"/>
      <c r="E24" s="25"/>
      <c r="F24" s="25"/>
      <c r="G24" s="25"/>
      <c r="H24" s="25"/>
      <c r="I24" s="25"/>
    </row>
    <row r="25" spans="1:9" x14ac:dyDescent="0.25">
      <c r="A25" s="27">
        <v>1</v>
      </c>
      <c r="B25" s="31">
        <v>220.32161885245841</v>
      </c>
      <c r="C25" s="31">
        <v>142.87838114754157</v>
      </c>
      <c r="D25" s="25"/>
      <c r="E25" s="25"/>
      <c r="F25" s="25"/>
      <c r="G25" s="25"/>
      <c r="H25" s="25"/>
      <c r="I25" s="25"/>
    </row>
    <row r="26" spans="1:9" x14ac:dyDescent="0.25">
      <c r="A26" s="27">
        <v>2</v>
      </c>
      <c r="B26" s="31">
        <v>229.68217213114713</v>
      </c>
      <c r="C26" s="31">
        <v>-106.68217213114713</v>
      </c>
      <c r="D26" s="25"/>
      <c r="E26" s="25"/>
      <c r="F26" s="25"/>
      <c r="G26" s="25"/>
      <c r="H26" s="25"/>
      <c r="I26" s="25"/>
    </row>
    <row r="27" spans="1:9" x14ac:dyDescent="0.25">
      <c r="A27" s="27">
        <v>3</v>
      </c>
      <c r="B27" s="31">
        <v>232.8023565573767</v>
      </c>
      <c r="C27" s="31">
        <v>-99.102356557376709</v>
      </c>
      <c r="D27" s="25"/>
      <c r="E27" s="25"/>
      <c r="F27" s="25"/>
      <c r="G27" s="25"/>
      <c r="H27" s="25"/>
      <c r="I27" s="25"/>
    </row>
    <row r="28" spans="1:9" x14ac:dyDescent="0.25">
      <c r="A28" s="27">
        <v>4</v>
      </c>
      <c r="B28" s="31">
        <v>242.16290983606541</v>
      </c>
      <c r="C28" s="31">
        <v>-101.16290983606541</v>
      </c>
      <c r="D28" s="25"/>
      <c r="E28" s="25"/>
      <c r="F28" s="25"/>
      <c r="G28" s="25"/>
      <c r="H28" s="25"/>
      <c r="I28" s="25"/>
    </row>
    <row r="29" spans="1:9" x14ac:dyDescent="0.25">
      <c r="A29" s="27">
        <v>5</v>
      </c>
      <c r="B29" s="31">
        <v>245.28309426229498</v>
      </c>
      <c r="C29" s="31">
        <v>-27.283094262294981</v>
      </c>
      <c r="D29" s="25"/>
      <c r="E29" s="25"/>
      <c r="F29" s="25"/>
      <c r="G29" s="25"/>
      <c r="H29" s="25"/>
      <c r="I29" s="25"/>
    </row>
    <row r="30" spans="1:9" x14ac:dyDescent="0.25">
      <c r="A30" s="27">
        <v>6</v>
      </c>
      <c r="B30" s="31">
        <v>254.64364754098369</v>
      </c>
      <c r="C30" s="31">
        <v>345.35635245901631</v>
      </c>
      <c r="D30" s="25"/>
      <c r="E30" s="25"/>
      <c r="F30" s="25"/>
      <c r="G30" s="25"/>
      <c r="H30" s="25"/>
      <c r="I30" s="25"/>
    </row>
    <row r="31" spans="1:9" ht="15.75" thickBot="1" x14ac:dyDescent="0.3">
      <c r="A31" s="28">
        <v>7</v>
      </c>
      <c r="B31" s="30">
        <v>264.0042008196715</v>
      </c>
      <c r="C31" s="30">
        <v>-154.0042008196715</v>
      </c>
      <c r="D31" s="25"/>
      <c r="E31" s="25"/>
      <c r="F31" s="25"/>
      <c r="G31" s="25"/>
      <c r="H31" s="25"/>
      <c r="I31" s="25"/>
    </row>
  </sheetData>
  <pageMargins left="0.70866141732283472" right="0.70866141732283472" top="0.35433070866141736" bottom="0.35433070866141736" header="0.31496062992125984" footer="0.31496062992125984"/>
  <pageSetup paperSize="9" orientation="landscape" r:id="rId1"/>
  <headerFooter>
    <oddHeader>&amp;C&amp;"-,Italic"&amp;8Urbums 862; SO&amp;Y4&amp;Y, satura paaugstināšanās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I41"/>
  <sheetViews>
    <sheetView view="pageLayout" zoomScaleNormal="100" workbookViewId="0">
      <selection activeCell="F14" sqref="F14"/>
    </sheetView>
  </sheetViews>
  <sheetFormatPr defaultRowHeight="15" x14ac:dyDescent="0.25"/>
  <cols>
    <col min="1" max="1" width="15.42578125" customWidth="1"/>
    <col min="2" max="2" width="12.7109375" customWidth="1"/>
    <col min="3" max="3" width="11.7109375" customWidth="1"/>
    <col min="4" max="4" width="10.28515625" customWidth="1"/>
    <col min="6" max="6" width="12.85546875" customWidth="1"/>
    <col min="7" max="7" width="12.5703125" customWidth="1"/>
    <col min="8" max="8" width="12.140625" customWidth="1"/>
    <col min="9" max="9" width="12.85546875" customWidth="1"/>
  </cols>
  <sheetData>
    <row r="3" spans="1:9" x14ac:dyDescent="0.25">
      <c r="A3" s="25" t="s">
        <v>10</v>
      </c>
      <c r="B3" s="25"/>
      <c r="C3" s="25"/>
      <c r="D3" s="25"/>
      <c r="E3" s="25"/>
      <c r="F3" s="25"/>
      <c r="G3" s="25"/>
      <c r="H3" s="25"/>
      <c r="I3" s="25"/>
    </row>
    <row r="4" spans="1:9" ht="15.75" thickBot="1" x14ac:dyDescent="0.3">
      <c r="A4" s="25"/>
      <c r="B4" s="25"/>
      <c r="C4" s="25"/>
      <c r="D4" s="25"/>
      <c r="E4" s="25"/>
      <c r="F4" s="25"/>
      <c r="G4" s="25"/>
      <c r="H4" s="25"/>
      <c r="I4" s="25"/>
    </row>
    <row r="5" spans="1:9" x14ac:dyDescent="0.25">
      <c r="A5" s="26" t="s">
        <v>11</v>
      </c>
      <c r="B5" s="26"/>
      <c r="C5" s="25"/>
      <c r="D5" s="25"/>
      <c r="E5" s="25"/>
      <c r="F5" s="25"/>
      <c r="G5" s="25"/>
      <c r="H5" s="25"/>
      <c r="I5" s="25"/>
    </row>
    <row r="6" spans="1:9" x14ac:dyDescent="0.25">
      <c r="A6" s="27" t="s">
        <v>12</v>
      </c>
      <c r="B6" s="31">
        <v>0.67680977632578709</v>
      </c>
      <c r="C6" s="25"/>
      <c r="D6" s="25"/>
      <c r="E6" s="25"/>
      <c r="F6" s="25"/>
      <c r="G6" s="25"/>
      <c r="H6" s="25"/>
      <c r="I6" s="25"/>
    </row>
    <row r="7" spans="1:9" x14ac:dyDescent="0.25">
      <c r="A7" s="27" t="s">
        <v>13</v>
      </c>
      <c r="B7" s="31">
        <v>0.45807147333016202</v>
      </c>
      <c r="C7" s="25"/>
      <c r="D7" s="25"/>
      <c r="E7" s="25"/>
      <c r="F7" s="25"/>
      <c r="G7" s="25"/>
      <c r="H7" s="25"/>
      <c r="I7" s="25"/>
    </row>
    <row r="8" spans="1:9" x14ac:dyDescent="0.25">
      <c r="A8" s="27" t="s">
        <v>14</v>
      </c>
      <c r="B8" s="31">
        <v>0.41638466358632831</v>
      </c>
      <c r="C8" s="25"/>
      <c r="D8" s="25"/>
      <c r="E8" s="25"/>
      <c r="F8" s="25"/>
      <c r="G8" s="25"/>
      <c r="H8" s="25"/>
      <c r="I8" s="25"/>
    </row>
    <row r="9" spans="1:9" x14ac:dyDescent="0.25">
      <c r="A9" s="27" t="s">
        <v>15</v>
      </c>
      <c r="B9" s="31">
        <v>150.54723697303012</v>
      </c>
      <c r="C9" s="25"/>
      <c r="D9" s="25"/>
      <c r="E9" s="25"/>
      <c r="F9" s="25"/>
      <c r="G9" s="25"/>
      <c r="H9" s="25"/>
      <c r="I9" s="25"/>
    </row>
    <row r="10" spans="1:9" ht="15.75" thickBot="1" x14ac:dyDescent="0.3">
      <c r="A10" s="28" t="s">
        <v>16</v>
      </c>
      <c r="B10" s="28">
        <v>15</v>
      </c>
      <c r="C10" s="25"/>
      <c r="D10" s="25"/>
      <c r="E10" s="25"/>
      <c r="F10" s="25"/>
      <c r="G10" s="25"/>
      <c r="H10" s="25"/>
      <c r="I10" s="25"/>
    </row>
    <row r="11" spans="1:9" x14ac:dyDescent="0.25">
      <c r="A11" s="25"/>
      <c r="B11" s="25"/>
      <c r="C11" s="25"/>
      <c r="D11" s="25"/>
      <c r="E11" s="25"/>
      <c r="F11" s="25"/>
      <c r="G11" s="25"/>
      <c r="H11" s="25"/>
      <c r="I11" s="25"/>
    </row>
    <row r="12" spans="1:9" ht="15.75" thickBot="1" x14ac:dyDescent="0.3">
      <c r="A12" s="25" t="s">
        <v>17</v>
      </c>
      <c r="B12" s="25"/>
      <c r="C12" s="25"/>
      <c r="D12" s="25"/>
      <c r="E12" s="25"/>
      <c r="F12" s="25"/>
      <c r="G12" s="25"/>
      <c r="H12" s="25"/>
      <c r="I12" s="25"/>
    </row>
    <row r="13" spans="1:9" x14ac:dyDescent="0.25">
      <c r="A13" s="29"/>
      <c r="B13" s="29" t="s">
        <v>22</v>
      </c>
      <c r="C13" s="29" t="s">
        <v>23</v>
      </c>
      <c r="D13" s="29" t="s">
        <v>24</v>
      </c>
      <c r="E13" s="29" t="s">
        <v>25</v>
      </c>
      <c r="F13" s="29" t="s">
        <v>26</v>
      </c>
      <c r="G13" s="25"/>
      <c r="H13" s="25"/>
      <c r="I13" s="25"/>
    </row>
    <row r="14" spans="1:9" x14ac:dyDescent="0.25">
      <c r="A14" s="27" t="s">
        <v>18</v>
      </c>
      <c r="B14" s="27">
        <v>1</v>
      </c>
      <c r="C14" s="31">
        <v>249046.34069055534</v>
      </c>
      <c r="D14" s="31">
        <v>249046.34069055534</v>
      </c>
      <c r="E14" s="31">
        <v>10.988403193840467</v>
      </c>
      <c r="F14" s="31">
        <v>5.5855602550479036E-3</v>
      </c>
      <c r="G14" s="25"/>
      <c r="H14" s="25"/>
      <c r="I14" s="25"/>
    </row>
    <row r="15" spans="1:9" x14ac:dyDescent="0.25">
      <c r="A15" s="27" t="s">
        <v>19</v>
      </c>
      <c r="B15" s="27">
        <v>13</v>
      </c>
      <c r="C15" s="31">
        <v>294638.11728277797</v>
      </c>
      <c r="D15" s="31">
        <v>22664.470560213689</v>
      </c>
      <c r="E15" s="31"/>
      <c r="F15" s="31"/>
      <c r="G15" s="25"/>
      <c r="H15" s="25"/>
      <c r="I15" s="25"/>
    </row>
    <row r="16" spans="1:9" ht="15.75" thickBot="1" x14ac:dyDescent="0.3">
      <c r="A16" s="28" t="s">
        <v>20</v>
      </c>
      <c r="B16" s="28">
        <v>14</v>
      </c>
      <c r="C16" s="30">
        <v>543684.45797333331</v>
      </c>
      <c r="D16" s="30"/>
      <c r="E16" s="30"/>
      <c r="F16" s="30"/>
      <c r="G16" s="25"/>
      <c r="H16" s="25"/>
      <c r="I16" s="25"/>
    </row>
    <row r="17" spans="1:9" ht="15.75" thickBot="1" x14ac:dyDescent="0.3">
      <c r="A17" s="25"/>
      <c r="B17" s="25"/>
      <c r="C17" s="25"/>
      <c r="D17" s="25"/>
      <c r="E17" s="25"/>
      <c r="F17" s="25"/>
      <c r="G17" s="25"/>
      <c r="H17" s="25"/>
      <c r="I17" s="25"/>
    </row>
    <row r="18" spans="1:9" x14ac:dyDescent="0.25">
      <c r="A18" s="29"/>
      <c r="B18" s="29" t="s">
        <v>27</v>
      </c>
      <c r="C18" s="29" t="s">
        <v>15</v>
      </c>
      <c r="D18" s="29" t="s">
        <v>28</v>
      </c>
      <c r="E18" s="29" t="s">
        <v>29</v>
      </c>
      <c r="F18" s="29" t="s">
        <v>30</v>
      </c>
      <c r="G18" s="29" t="s">
        <v>31</v>
      </c>
      <c r="H18" s="29" t="s">
        <v>46</v>
      </c>
      <c r="I18" s="29" t="s">
        <v>47</v>
      </c>
    </row>
    <row r="19" spans="1:9" x14ac:dyDescent="0.25">
      <c r="A19" s="27" t="s">
        <v>21</v>
      </c>
      <c r="B19" s="31">
        <v>46577.398024480499</v>
      </c>
      <c r="C19" s="31">
        <v>13983.158894882754</v>
      </c>
      <c r="D19" s="31">
        <v>3.3309639384506933</v>
      </c>
      <c r="E19" s="31">
        <v>5.4153648349085249E-3</v>
      </c>
      <c r="F19" s="31">
        <v>16368.619829636897</v>
      </c>
      <c r="G19" s="31">
        <v>76786.176219324101</v>
      </c>
      <c r="H19" s="31">
        <v>16368.619829636897</v>
      </c>
      <c r="I19" s="31">
        <v>76786.176219324101</v>
      </c>
    </row>
    <row r="20" spans="1:9" ht="15.75" thickBot="1" x14ac:dyDescent="0.3">
      <c r="A20" s="28">
        <v>2000</v>
      </c>
      <c r="B20" s="30">
        <v>-23.05853116994022</v>
      </c>
      <c r="C20" s="30">
        <v>6.9560764435185467</v>
      </c>
      <c r="D20" s="30">
        <v>-3.3148760450189467</v>
      </c>
      <c r="E20" s="30">
        <v>5.5855602550479184E-3</v>
      </c>
      <c r="F20" s="30">
        <v>-38.086220690476864</v>
      </c>
      <c r="G20" s="30">
        <v>-8.0308416494035768</v>
      </c>
      <c r="H20" s="30">
        <v>-38.086220690476864</v>
      </c>
      <c r="I20" s="30">
        <v>-8.0308416494035768</v>
      </c>
    </row>
    <row r="21" spans="1:9" x14ac:dyDescent="0.25">
      <c r="A21" s="25"/>
      <c r="B21" s="25"/>
      <c r="C21" s="25"/>
      <c r="D21" s="25"/>
      <c r="E21" s="25"/>
      <c r="F21" s="25"/>
      <c r="G21" s="25"/>
      <c r="H21" s="25"/>
      <c r="I21" s="25"/>
    </row>
    <row r="22" spans="1:9" x14ac:dyDescent="0.25">
      <c r="A22" s="25"/>
      <c r="B22" s="25"/>
      <c r="C22" s="25"/>
      <c r="D22" s="25"/>
      <c r="E22" s="25"/>
      <c r="F22" s="25"/>
      <c r="G22" s="25"/>
      <c r="H22" s="25"/>
      <c r="I22" s="25"/>
    </row>
    <row r="23" spans="1:9" x14ac:dyDescent="0.25">
      <c r="A23" s="25"/>
      <c r="B23" s="25"/>
      <c r="C23" s="25"/>
      <c r="D23" s="25"/>
      <c r="E23" s="25"/>
      <c r="F23" s="25"/>
      <c r="G23" s="25"/>
      <c r="H23" s="25"/>
      <c r="I23" s="25"/>
    </row>
    <row r="24" spans="1:9" x14ac:dyDescent="0.25">
      <c r="A24" s="25" t="s">
        <v>32</v>
      </c>
      <c r="B24" s="25"/>
      <c r="C24" s="25"/>
      <c r="D24" s="25"/>
      <c r="E24" s="25"/>
      <c r="F24" s="25"/>
      <c r="G24" s="25"/>
      <c r="H24" s="25"/>
      <c r="I24" s="25"/>
    </row>
    <row r="25" spans="1:9" ht="15.75" thickBot="1" x14ac:dyDescent="0.3">
      <c r="A25" s="25"/>
      <c r="B25" s="25"/>
      <c r="C25" s="25"/>
      <c r="D25" s="25"/>
      <c r="E25" s="25"/>
      <c r="F25" s="25"/>
      <c r="G25" s="25"/>
      <c r="H25" s="25"/>
      <c r="I25" s="25"/>
    </row>
    <row r="26" spans="1:9" x14ac:dyDescent="0.25">
      <c r="A26" s="29" t="s">
        <v>33</v>
      </c>
      <c r="B26" s="29" t="s">
        <v>50</v>
      </c>
      <c r="C26" s="29" t="s">
        <v>34</v>
      </c>
      <c r="D26" s="25"/>
      <c r="E26" s="25"/>
      <c r="F26" s="25"/>
      <c r="G26" s="25"/>
      <c r="H26" s="25"/>
      <c r="I26" s="25"/>
    </row>
    <row r="27" spans="1:9" x14ac:dyDescent="0.25">
      <c r="A27" s="27">
        <v>1</v>
      </c>
      <c r="B27" s="31">
        <v>414.21862226017402</v>
      </c>
      <c r="C27" s="31">
        <v>345.78137773982598</v>
      </c>
      <c r="D27" s="25"/>
      <c r="E27" s="25"/>
      <c r="F27" s="25"/>
      <c r="G27" s="25"/>
      <c r="H27" s="25"/>
      <c r="I27" s="25"/>
    </row>
    <row r="28" spans="1:9" x14ac:dyDescent="0.25">
      <c r="A28" s="27">
        <v>2</v>
      </c>
      <c r="B28" s="31">
        <v>391.16009109023435</v>
      </c>
      <c r="C28" s="31">
        <v>-21.160091090234346</v>
      </c>
      <c r="D28" s="25"/>
      <c r="E28" s="25"/>
      <c r="F28" s="25"/>
      <c r="G28" s="25"/>
      <c r="H28" s="25"/>
      <c r="I28" s="25"/>
    </row>
    <row r="29" spans="1:9" x14ac:dyDescent="0.25">
      <c r="A29" s="27">
        <v>3</v>
      </c>
      <c r="B29" s="31">
        <v>368.10155992029468</v>
      </c>
      <c r="C29" s="31">
        <v>31.898440079705324</v>
      </c>
      <c r="D29" s="25"/>
      <c r="E29" s="25"/>
      <c r="F29" s="25"/>
      <c r="G29" s="25"/>
      <c r="H29" s="25"/>
      <c r="I29" s="25"/>
    </row>
    <row r="30" spans="1:9" x14ac:dyDescent="0.25">
      <c r="A30" s="27">
        <v>4</v>
      </c>
      <c r="B30" s="31">
        <v>345.04302875035501</v>
      </c>
      <c r="C30" s="31">
        <v>-135.04302875035501</v>
      </c>
      <c r="D30" s="25"/>
      <c r="E30" s="25"/>
      <c r="F30" s="25"/>
      <c r="G30" s="25"/>
      <c r="H30" s="25"/>
      <c r="I30" s="25"/>
    </row>
    <row r="31" spans="1:9" x14ac:dyDescent="0.25">
      <c r="A31" s="27">
        <v>5</v>
      </c>
      <c r="B31" s="31">
        <v>321.98449758041534</v>
      </c>
      <c r="C31" s="31">
        <v>-80.984497580415336</v>
      </c>
      <c r="D31" s="25"/>
      <c r="E31" s="25"/>
      <c r="F31" s="25"/>
      <c r="G31" s="25"/>
      <c r="H31" s="25"/>
      <c r="I31" s="25"/>
    </row>
    <row r="32" spans="1:9" x14ac:dyDescent="0.25">
      <c r="A32" s="27">
        <v>6</v>
      </c>
      <c r="B32" s="31">
        <v>298.92596641047567</v>
      </c>
      <c r="C32" s="31">
        <v>171.07403358952433</v>
      </c>
      <c r="D32" s="25"/>
      <c r="E32" s="25"/>
      <c r="F32" s="25"/>
      <c r="G32" s="25"/>
      <c r="H32" s="25"/>
      <c r="I32" s="25"/>
    </row>
    <row r="33" spans="1:9" x14ac:dyDescent="0.25">
      <c r="A33" s="27">
        <v>7</v>
      </c>
      <c r="B33" s="31">
        <v>275.867435240536</v>
      </c>
      <c r="C33" s="31">
        <v>-230.767435240536</v>
      </c>
      <c r="D33" s="25"/>
      <c r="E33" s="25"/>
      <c r="F33" s="25"/>
      <c r="G33" s="25"/>
      <c r="H33" s="25"/>
      <c r="I33" s="25"/>
    </row>
    <row r="34" spans="1:9" x14ac:dyDescent="0.25">
      <c r="A34" s="27">
        <v>8</v>
      </c>
      <c r="B34" s="31">
        <v>252.80890407059633</v>
      </c>
      <c r="C34" s="31">
        <v>-191.80890407059633</v>
      </c>
      <c r="D34" s="25"/>
      <c r="E34" s="25"/>
      <c r="F34" s="25"/>
      <c r="G34" s="25"/>
      <c r="H34" s="25"/>
      <c r="I34" s="25"/>
    </row>
    <row r="35" spans="1:9" x14ac:dyDescent="0.25">
      <c r="A35" s="27">
        <v>9</v>
      </c>
      <c r="B35" s="31">
        <v>206.69184173071699</v>
      </c>
      <c r="C35" s="31">
        <v>-122.39184173071699</v>
      </c>
      <c r="D35" s="25"/>
      <c r="E35" s="25"/>
      <c r="F35" s="25"/>
      <c r="G35" s="25"/>
      <c r="H35" s="25"/>
      <c r="I35" s="25"/>
    </row>
    <row r="36" spans="1:9" x14ac:dyDescent="0.25">
      <c r="A36" s="27">
        <v>10</v>
      </c>
      <c r="B36" s="31">
        <v>160.57477939083765</v>
      </c>
      <c r="C36" s="31">
        <v>-4.4747793908376536</v>
      </c>
      <c r="D36" s="25"/>
      <c r="E36" s="25"/>
      <c r="F36" s="25"/>
      <c r="G36" s="25"/>
      <c r="H36" s="25"/>
      <c r="I36" s="25"/>
    </row>
    <row r="37" spans="1:9" x14ac:dyDescent="0.25">
      <c r="A37" s="27">
        <v>11</v>
      </c>
      <c r="B37" s="31">
        <v>114.45771705095103</v>
      </c>
      <c r="C37" s="31">
        <v>31.12228294904898</v>
      </c>
      <c r="D37" s="25"/>
      <c r="E37" s="25"/>
      <c r="F37" s="25"/>
      <c r="G37" s="25"/>
      <c r="H37" s="25"/>
      <c r="I37" s="25"/>
    </row>
    <row r="38" spans="1:9" x14ac:dyDescent="0.25">
      <c r="A38" s="27">
        <v>12</v>
      </c>
      <c r="B38" s="31">
        <v>91.399185881011363</v>
      </c>
      <c r="C38" s="31">
        <v>31.600814118988637</v>
      </c>
      <c r="D38" s="25"/>
      <c r="E38" s="25"/>
      <c r="F38" s="25"/>
      <c r="G38" s="25"/>
      <c r="H38" s="25"/>
      <c r="I38" s="25"/>
    </row>
    <row r="39" spans="1:9" x14ac:dyDescent="0.25">
      <c r="A39" s="27">
        <v>13</v>
      </c>
      <c r="B39" s="31">
        <v>68.340654711071693</v>
      </c>
      <c r="C39" s="31">
        <v>19.159345288928307</v>
      </c>
      <c r="D39" s="25"/>
      <c r="E39" s="25"/>
      <c r="F39" s="25"/>
      <c r="G39" s="25"/>
      <c r="H39" s="25"/>
      <c r="I39" s="25"/>
    </row>
    <row r="40" spans="1:9" x14ac:dyDescent="0.25">
      <c r="A40" s="27">
        <v>14</v>
      </c>
      <c r="B40" s="31">
        <v>45.282123541132023</v>
      </c>
      <c r="C40" s="31">
        <v>77.217876458867977</v>
      </c>
      <c r="D40" s="25"/>
      <c r="E40" s="25"/>
      <c r="F40" s="25"/>
      <c r="G40" s="25"/>
      <c r="H40" s="25"/>
      <c r="I40" s="25"/>
    </row>
    <row r="41" spans="1:9" ht="15.75" thickBot="1" x14ac:dyDescent="0.3">
      <c r="A41" s="28">
        <v>15</v>
      </c>
      <c r="B41" s="30">
        <v>22.223592371192353</v>
      </c>
      <c r="C41" s="30">
        <v>78.776407628807647</v>
      </c>
      <c r="D41" s="25"/>
      <c r="E41" s="25"/>
      <c r="F41" s="25"/>
      <c r="G41" s="25"/>
      <c r="H41" s="25"/>
      <c r="I41" s="25"/>
    </row>
  </sheetData>
  <pageMargins left="0.70866141732283472" right="0.70866141732283472" top="0.35433070866141736" bottom="0.35433070866141736" header="0.31496062992125984" footer="0.31496062992125984"/>
  <pageSetup paperSize="9" scale="90" orientation="landscape" r:id="rId1"/>
  <headerFooter>
    <oddHeader>&amp;C&amp;"-,Italic"&amp;8Urbums Nr. 862_CL_samazinās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3:I41"/>
  <sheetViews>
    <sheetView view="pageLayout" topLeftCell="A4" zoomScaleNormal="100" workbookViewId="0">
      <selection activeCell="F14" sqref="F14"/>
    </sheetView>
  </sheetViews>
  <sheetFormatPr defaultRowHeight="15" x14ac:dyDescent="0.25"/>
  <cols>
    <col min="1" max="1" width="15.42578125" customWidth="1"/>
    <col min="2" max="2" width="11.140625" customWidth="1"/>
    <col min="3" max="3" width="14.140625" customWidth="1"/>
    <col min="4" max="4" width="10.42578125" customWidth="1"/>
    <col min="5" max="5" width="10.7109375" customWidth="1"/>
    <col min="6" max="6" width="11.42578125" customWidth="1"/>
    <col min="7" max="7" width="10.7109375" customWidth="1"/>
    <col min="8" max="8" width="12.140625" customWidth="1"/>
    <col min="9" max="9" width="12.28515625" customWidth="1"/>
  </cols>
  <sheetData>
    <row r="3" spans="1:9" x14ac:dyDescent="0.25">
      <c r="A3" s="25" t="s">
        <v>10</v>
      </c>
      <c r="B3" s="25"/>
      <c r="C3" s="25"/>
      <c r="D3" s="25"/>
      <c r="E3" s="25"/>
      <c r="F3" s="25"/>
      <c r="G3" s="25"/>
      <c r="H3" s="25"/>
      <c r="I3" s="25"/>
    </row>
    <row r="4" spans="1:9" ht="15.75" thickBot="1" x14ac:dyDescent="0.3">
      <c r="A4" s="25"/>
      <c r="B4" s="25"/>
      <c r="C4" s="25"/>
      <c r="D4" s="25"/>
      <c r="E4" s="25"/>
      <c r="F4" s="25"/>
      <c r="G4" s="25"/>
      <c r="H4" s="25"/>
      <c r="I4" s="25"/>
    </row>
    <row r="5" spans="1:9" x14ac:dyDescent="0.25">
      <c r="A5" s="26" t="s">
        <v>11</v>
      </c>
      <c r="B5" s="26"/>
      <c r="C5" s="25"/>
      <c r="D5" s="25"/>
      <c r="E5" s="25"/>
      <c r="F5" s="25"/>
      <c r="G5" s="25"/>
      <c r="H5" s="25"/>
      <c r="I5" s="25"/>
    </row>
    <row r="6" spans="1:9" x14ac:dyDescent="0.25">
      <c r="A6" s="27" t="s">
        <v>12</v>
      </c>
      <c r="B6" s="31">
        <v>0.59596387324076483</v>
      </c>
      <c r="C6" s="25"/>
      <c r="D6" s="25"/>
      <c r="E6" s="25"/>
      <c r="F6" s="25"/>
      <c r="G6" s="25"/>
      <c r="H6" s="25"/>
      <c r="I6" s="25"/>
    </row>
    <row r="7" spans="1:9" x14ac:dyDescent="0.25">
      <c r="A7" s="27" t="s">
        <v>13</v>
      </c>
      <c r="B7" s="31">
        <v>0.35517293820813439</v>
      </c>
      <c r="C7" s="25"/>
      <c r="D7" s="25"/>
      <c r="E7" s="25"/>
      <c r="F7" s="25"/>
      <c r="G7" s="25"/>
      <c r="H7" s="25"/>
      <c r="I7" s="25"/>
    </row>
    <row r="8" spans="1:9" x14ac:dyDescent="0.25">
      <c r="A8" s="27" t="s">
        <v>14</v>
      </c>
      <c r="B8" s="31">
        <v>0.30557085653183702</v>
      </c>
      <c r="C8" s="25"/>
      <c r="D8" s="25"/>
      <c r="E8" s="25"/>
      <c r="F8" s="25"/>
      <c r="G8" s="25"/>
      <c r="H8" s="25"/>
      <c r="I8" s="25"/>
    </row>
    <row r="9" spans="1:9" x14ac:dyDescent="0.25">
      <c r="A9" s="27" t="s">
        <v>15</v>
      </c>
      <c r="B9" s="31">
        <v>113.87806050584697</v>
      </c>
      <c r="C9" s="25"/>
      <c r="D9" s="25"/>
      <c r="E9" s="25"/>
      <c r="F9" s="25"/>
      <c r="G9" s="25"/>
      <c r="H9" s="25"/>
      <c r="I9" s="25"/>
    </row>
    <row r="10" spans="1:9" ht="15.75" thickBot="1" x14ac:dyDescent="0.3">
      <c r="A10" s="28" t="s">
        <v>16</v>
      </c>
      <c r="B10" s="28">
        <v>15</v>
      </c>
      <c r="C10" s="25"/>
      <c r="D10" s="25"/>
      <c r="E10" s="25"/>
      <c r="F10" s="25"/>
      <c r="G10" s="25"/>
      <c r="H10" s="25"/>
      <c r="I10" s="25"/>
    </row>
    <row r="11" spans="1:9" x14ac:dyDescent="0.25">
      <c r="A11" s="25"/>
      <c r="B11" s="25"/>
      <c r="C11" s="25"/>
      <c r="D11" s="25"/>
      <c r="E11" s="25"/>
      <c r="F11" s="25"/>
      <c r="G11" s="25"/>
      <c r="H11" s="25"/>
      <c r="I11" s="25"/>
    </row>
    <row r="12" spans="1:9" ht="15.75" thickBot="1" x14ac:dyDescent="0.3">
      <c r="A12" s="25" t="s">
        <v>17</v>
      </c>
      <c r="B12" s="25"/>
      <c r="C12" s="25"/>
      <c r="D12" s="25"/>
      <c r="E12" s="25"/>
      <c r="F12" s="25"/>
      <c r="G12" s="25"/>
      <c r="H12" s="25"/>
      <c r="I12" s="25"/>
    </row>
    <row r="13" spans="1:9" x14ac:dyDescent="0.25">
      <c r="A13" s="29"/>
      <c r="B13" s="29" t="s">
        <v>22</v>
      </c>
      <c r="C13" s="29" t="s">
        <v>23</v>
      </c>
      <c r="D13" s="29" t="s">
        <v>24</v>
      </c>
      <c r="E13" s="29" t="s">
        <v>25</v>
      </c>
      <c r="F13" s="29" t="s">
        <v>26</v>
      </c>
      <c r="G13" s="25"/>
      <c r="H13" s="25"/>
      <c r="I13" s="25"/>
    </row>
    <row r="14" spans="1:9" x14ac:dyDescent="0.25">
      <c r="A14" s="27" t="s">
        <v>18</v>
      </c>
      <c r="B14" s="27">
        <v>1</v>
      </c>
      <c r="C14" s="31">
        <v>92858.163200546463</v>
      </c>
      <c r="D14" s="31">
        <v>92858.163200546463</v>
      </c>
      <c r="E14" s="31">
        <v>7.1604442032491527</v>
      </c>
      <c r="F14" s="31">
        <v>1.90490500514022E-2</v>
      </c>
      <c r="G14" s="25"/>
      <c r="H14" s="25"/>
      <c r="I14" s="25"/>
    </row>
    <row r="15" spans="1:9" x14ac:dyDescent="0.25">
      <c r="A15" s="27" t="s">
        <v>19</v>
      </c>
      <c r="B15" s="27">
        <v>13</v>
      </c>
      <c r="C15" s="31">
        <v>168586.7646394535</v>
      </c>
      <c r="D15" s="31">
        <v>12968.212664573346</v>
      </c>
      <c r="E15" s="31"/>
      <c r="F15" s="31"/>
      <c r="G15" s="25"/>
      <c r="H15" s="25"/>
      <c r="I15" s="25"/>
    </row>
    <row r="16" spans="1:9" ht="15.75" thickBot="1" x14ac:dyDescent="0.3">
      <c r="A16" s="28" t="s">
        <v>20</v>
      </c>
      <c r="B16" s="28">
        <v>14</v>
      </c>
      <c r="C16" s="30">
        <v>261444.92783999996</v>
      </c>
      <c r="D16" s="30"/>
      <c r="E16" s="30"/>
      <c r="F16" s="30"/>
      <c r="G16" s="25"/>
      <c r="H16" s="25"/>
      <c r="I16" s="25"/>
    </row>
    <row r="17" spans="1:9" ht="15.75" thickBot="1" x14ac:dyDescent="0.3">
      <c r="A17" s="25"/>
      <c r="B17" s="25"/>
      <c r="C17" s="25"/>
      <c r="D17" s="25"/>
      <c r="E17" s="25"/>
      <c r="F17" s="25"/>
      <c r="G17" s="25"/>
      <c r="H17" s="25"/>
      <c r="I17" s="25"/>
    </row>
    <row r="18" spans="1:9" x14ac:dyDescent="0.25">
      <c r="A18" s="29"/>
      <c r="B18" s="29" t="s">
        <v>27</v>
      </c>
      <c r="C18" s="29" t="s">
        <v>15</v>
      </c>
      <c r="D18" s="29" t="s">
        <v>28</v>
      </c>
      <c r="E18" s="29" t="s">
        <v>29</v>
      </c>
      <c r="F18" s="29" t="s">
        <v>30</v>
      </c>
      <c r="G18" s="29" t="s">
        <v>31</v>
      </c>
      <c r="H18" s="29" t="s">
        <v>46</v>
      </c>
      <c r="I18" s="29" t="s">
        <v>47</v>
      </c>
    </row>
    <row r="19" spans="1:9" x14ac:dyDescent="0.25">
      <c r="A19" s="27" t="s">
        <v>21</v>
      </c>
      <c r="B19" s="31">
        <v>-27825.399333902649</v>
      </c>
      <c r="C19" s="31">
        <v>10577.245034258567</v>
      </c>
      <c r="D19" s="31">
        <v>-2.6306849509280679</v>
      </c>
      <c r="E19" s="31">
        <v>2.0760365402413637E-2</v>
      </c>
      <c r="F19" s="31">
        <v>-50676.14797764158</v>
      </c>
      <c r="G19" s="31">
        <v>-4974.6506901637222</v>
      </c>
      <c r="H19" s="31">
        <v>-50676.14797764158</v>
      </c>
      <c r="I19" s="31">
        <v>-4974.6506901637222</v>
      </c>
    </row>
    <row r="20" spans="1:9" ht="15.75" thickBot="1" x14ac:dyDescent="0.3">
      <c r="A20" s="28">
        <v>2000</v>
      </c>
      <c r="B20" s="30">
        <v>14.079965841161401</v>
      </c>
      <c r="C20" s="30">
        <v>5.2617670708909197</v>
      </c>
      <c r="D20" s="30">
        <v>2.6759006340387828</v>
      </c>
      <c r="E20" s="30">
        <v>1.9049050051402151E-2</v>
      </c>
      <c r="F20" s="30">
        <v>2.7126091836006214</v>
      </c>
      <c r="G20" s="30">
        <v>25.44732249872218</v>
      </c>
      <c r="H20" s="30">
        <v>2.7126091836006214</v>
      </c>
      <c r="I20" s="30">
        <v>25.44732249872218</v>
      </c>
    </row>
    <row r="21" spans="1:9" x14ac:dyDescent="0.25">
      <c r="A21" s="25"/>
      <c r="B21" s="25"/>
      <c r="C21" s="25"/>
      <c r="D21" s="25"/>
      <c r="E21" s="25"/>
      <c r="F21" s="25"/>
      <c r="G21" s="25"/>
      <c r="H21" s="25"/>
      <c r="I21" s="25"/>
    </row>
    <row r="22" spans="1:9" x14ac:dyDescent="0.25">
      <c r="A22" s="25"/>
      <c r="B22" s="25"/>
      <c r="C22" s="25"/>
      <c r="D22" s="25"/>
      <c r="E22" s="25"/>
      <c r="F22" s="25"/>
      <c r="G22" s="25"/>
      <c r="H22" s="25"/>
      <c r="I22" s="25"/>
    </row>
    <row r="23" spans="1:9" x14ac:dyDescent="0.25">
      <c r="A23" s="25"/>
      <c r="B23" s="25"/>
      <c r="C23" s="25"/>
      <c r="D23" s="25"/>
      <c r="E23" s="25"/>
      <c r="F23" s="25"/>
      <c r="G23" s="25"/>
      <c r="H23" s="25"/>
      <c r="I23" s="25"/>
    </row>
    <row r="24" spans="1:9" x14ac:dyDescent="0.25">
      <c r="A24" s="25" t="s">
        <v>32</v>
      </c>
      <c r="B24" s="25"/>
      <c r="C24" s="25"/>
      <c r="D24" s="25"/>
      <c r="E24" s="25"/>
      <c r="F24" s="25"/>
      <c r="G24" s="25"/>
      <c r="H24" s="25"/>
      <c r="I24" s="25"/>
    </row>
    <row r="25" spans="1:9" ht="15.75" thickBot="1" x14ac:dyDescent="0.3">
      <c r="A25" s="25"/>
      <c r="B25" s="25"/>
      <c r="C25" s="25"/>
      <c r="D25" s="25"/>
      <c r="E25" s="25"/>
      <c r="F25" s="25"/>
      <c r="G25" s="25"/>
      <c r="H25" s="25"/>
      <c r="I25" s="25"/>
    </row>
    <row r="26" spans="1:9" x14ac:dyDescent="0.25">
      <c r="A26" s="29" t="s">
        <v>33</v>
      </c>
      <c r="B26" s="29" t="s">
        <v>49</v>
      </c>
      <c r="C26" s="29" t="s">
        <v>34</v>
      </c>
      <c r="D26" s="25"/>
      <c r="E26" s="25"/>
      <c r="F26" s="25"/>
      <c r="G26" s="25"/>
      <c r="H26" s="25"/>
      <c r="I26" s="25"/>
    </row>
    <row r="27" spans="1:9" x14ac:dyDescent="0.25">
      <c r="A27" s="27">
        <v>1</v>
      </c>
      <c r="B27" s="31">
        <v>362.69228010247753</v>
      </c>
      <c r="C27" s="31">
        <v>-205.69228010247753</v>
      </c>
      <c r="D27" s="25"/>
      <c r="E27" s="25"/>
      <c r="F27" s="25"/>
      <c r="G27" s="25"/>
      <c r="H27" s="25"/>
      <c r="I27" s="25"/>
    </row>
    <row r="28" spans="1:9" x14ac:dyDescent="0.25">
      <c r="A28" s="27">
        <v>2</v>
      </c>
      <c r="B28" s="31">
        <v>376.77224594363724</v>
      </c>
      <c r="C28" s="31">
        <v>-101.77224594363724</v>
      </c>
      <c r="D28" s="25"/>
      <c r="E28" s="25"/>
      <c r="F28" s="25"/>
      <c r="G28" s="25"/>
      <c r="H28" s="25"/>
      <c r="I28" s="25"/>
    </row>
    <row r="29" spans="1:9" x14ac:dyDescent="0.25">
      <c r="A29" s="27">
        <v>3</v>
      </c>
      <c r="B29" s="31">
        <v>390.8522117848006</v>
      </c>
      <c r="C29" s="31">
        <v>-40.852211784800602</v>
      </c>
      <c r="D29" s="25"/>
      <c r="E29" s="25"/>
      <c r="F29" s="25"/>
      <c r="G29" s="25"/>
      <c r="H29" s="25"/>
      <c r="I29" s="25"/>
    </row>
    <row r="30" spans="1:9" x14ac:dyDescent="0.25">
      <c r="A30" s="27">
        <v>4</v>
      </c>
      <c r="B30" s="31">
        <v>404.93217762596032</v>
      </c>
      <c r="C30" s="31">
        <v>65.067822374039679</v>
      </c>
      <c r="D30" s="25"/>
      <c r="E30" s="25"/>
      <c r="F30" s="25"/>
      <c r="G30" s="25"/>
      <c r="H30" s="25"/>
      <c r="I30" s="25"/>
    </row>
    <row r="31" spans="1:9" x14ac:dyDescent="0.25">
      <c r="A31" s="27">
        <v>5</v>
      </c>
      <c r="B31" s="31">
        <v>419.01214346712368</v>
      </c>
      <c r="C31" s="31">
        <v>62.987856532876322</v>
      </c>
      <c r="D31" s="25"/>
      <c r="E31" s="25"/>
      <c r="F31" s="25"/>
      <c r="G31" s="25"/>
      <c r="H31" s="25"/>
      <c r="I31" s="25"/>
    </row>
    <row r="32" spans="1:9" x14ac:dyDescent="0.25">
      <c r="A32" s="27">
        <v>6</v>
      </c>
      <c r="B32" s="31">
        <v>433.0921093082834</v>
      </c>
      <c r="C32" s="31">
        <v>45.907890691716602</v>
      </c>
      <c r="D32" s="25"/>
      <c r="E32" s="25"/>
      <c r="F32" s="25"/>
      <c r="G32" s="25"/>
      <c r="H32" s="25"/>
      <c r="I32" s="25"/>
    </row>
    <row r="33" spans="1:9" x14ac:dyDescent="0.25">
      <c r="A33" s="27">
        <v>7</v>
      </c>
      <c r="B33" s="31">
        <v>447.17207514944675</v>
      </c>
      <c r="C33" s="31">
        <v>177.82792485055325</v>
      </c>
      <c r="D33" s="25"/>
      <c r="E33" s="25"/>
      <c r="F33" s="25"/>
      <c r="G33" s="25"/>
      <c r="H33" s="25"/>
      <c r="I33" s="25"/>
    </row>
    <row r="34" spans="1:9" x14ac:dyDescent="0.25">
      <c r="A34" s="27">
        <v>8</v>
      </c>
      <c r="B34" s="31">
        <v>461.25204099060647</v>
      </c>
      <c r="C34" s="31">
        <v>124.74795900939353</v>
      </c>
      <c r="D34" s="25"/>
      <c r="E34" s="25"/>
      <c r="F34" s="25"/>
      <c r="G34" s="25"/>
      <c r="H34" s="25"/>
      <c r="I34" s="25"/>
    </row>
    <row r="35" spans="1:9" x14ac:dyDescent="0.25">
      <c r="A35" s="27">
        <v>9</v>
      </c>
      <c r="B35" s="31">
        <v>489.41197267292955</v>
      </c>
      <c r="C35" s="31">
        <v>158.58802732707045</v>
      </c>
      <c r="D35" s="25"/>
      <c r="E35" s="25"/>
      <c r="F35" s="25"/>
      <c r="G35" s="25"/>
      <c r="H35" s="25"/>
      <c r="I35" s="25"/>
    </row>
    <row r="36" spans="1:9" x14ac:dyDescent="0.25">
      <c r="A36" s="27">
        <v>10</v>
      </c>
      <c r="B36" s="31">
        <v>517.57190435525263</v>
      </c>
      <c r="C36" s="31">
        <v>-38.271904355252616</v>
      </c>
      <c r="D36" s="25"/>
      <c r="E36" s="25"/>
      <c r="F36" s="25"/>
      <c r="G36" s="25"/>
      <c r="H36" s="25"/>
      <c r="I36" s="25"/>
    </row>
    <row r="37" spans="1:9" x14ac:dyDescent="0.25">
      <c r="A37" s="27">
        <v>11</v>
      </c>
      <c r="B37" s="31">
        <v>545.7318360375757</v>
      </c>
      <c r="C37" s="31">
        <v>-83.811836037575688</v>
      </c>
      <c r="D37" s="25"/>
      <c r="E37" s="25"/>
      <c r="F37" s="25"/>
      <c r="G37" s="25"/>
      <c r="H37" s="25"/>
      <c r="I37" s="25"/>
    </row>
    <row r="38" spans="1:9" x14ac:dyDescent="0.25">
      <c r="A38" s="27">
        <v>12</v>
      </c>
      <c r="B38" s="31">
        <v>559.81180187873542</v>
      </c>
      <c r="C38" s="31">
        <v>-99.811801878735423</v>
      </c>
      <c r="D38" s="25"/>
      <c r="E38" s="25"/>
      <c r="F38" s="25"/>
      <c r="G38" s="25"/>
      <c r="H38" s="25"/>
      <c r="I38" s="25"/>
    </row>
    <row r="39" spans="1:9" x14ac:dyDescent="0.25">
      <c r="A39" s="27">
        <v>13</v>
      </c>
      <c r="B39" s="31">
        <v>573.89176771989878</v>
      </c>
      <c r="C39" s="31">
        <v>-27.89176771989878</v>
      </c>
      <c r="D39" s="25"/>
      <c r="E39" s="25"/>
      <c r="F39" s="25"/>
      <c r="G39" s="25"/>
      <c r="H39" s="25"/>
      <c r="I39" s="25"/>
    </row>
    <row r="40" spans="1:9" x14ac:dyDescent="0.25">
      <c r="A40" s="27">
        <v>14</v>
      </c>
      <c r="B40" s="31">
        <v>587.9717335610585</v>
      </c>
      <c r="C40" s="31">
        <v>-94.9717335610585</v>
      </c>
      <c r="D40" s="25"/>
      <c r="E40" s="25"/>
      <c r="F40" s="25"/>
      <c r="G40" s="25"/>
      <c r="H40" s="25"/>
      <c r="I40" s="25"/>
    </row>
    <row r="41" spans="1:9" ht="15.75" thickBot="1" x14ac:dyDescent="0.3">
      <c r="A41" s="28">
        <v>15</v>
      </c>
      <c r="B41" s="30">
        <v>602.05169940222186</v>
      </c>
      <c r="C41" s="30">
        <v>57.948300597778143</v>
      </c>
      <c r="D41" s="25"/>
      <c r="E41" s="25"/>
      <c r="F41" s="25"/>
      <c r="G41" s="25"/>
      <c r="H41" s="25"/>
      <c r="I41" s="25"/>
    </row>
  </sheetData>
  <pageMargins left="0.70866141732283472" right="0.70866141732283472" top="0.35433070866141736" bottom="0.35433070866141736" header="0.31496062992125984" footer="0.31496062992125984"/>
  <pageSetup paperSize="9" scale="90" orientation="landscape" r:id="rId1"/>
  <headerFooter>
    <oddHeader>&amp;C&amp;"-,Italic"&amp;8UrbumsNr. 862; SO&amp;Y4&amp;Y_pazem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3:I40"/>
  <sheetViews>
    <sheetView view="pageLayout" topLeftCell="A7" zoomScaleNormal="100" workbookViewId="0">
      <selection activeCell="F14" sqref="F14"/>
    </sheetView>
  </sheetViews>
  <sheetFormatPr defaultRowHeight="15" x14ac:dyDescent="0.25"/>
  <cols>
    <col min="1" max="1" width="15.5703125" customWidth="1"/>
    <col min="2" max="2" width="11.7109375" customWidth="1"/>
    <col min="3" max="3" width="14.5703125" customWidth="1"/>
    <col min="4" max="4" width="9.42578125" customWidth="1"/>
    <col min="5" max="5" width="10.140625" customWidth="1"/>
    <col min="6" max="6" width="11.85546875" customWidth="1"/>
    <col min="7" max="8" width="11.28515625" customWidth="1"/>
    <col min="9" max="9" width="13.85546875" customWidth="1"/>
  </cols>
  <sheetData>
    <row r="3" spans="1:9" x14ac:dyDescent="0.25">
      <c r="A3" s="25" t="s">
        <v>10</v>
      </c>
      <c r="B3" s="25"/>
      <c r="C3" s="25"/>
      <c r="D3" s="25"/>
      <c r="E3" s="25"/>
      <c r="F3" s="25"/>
      <c r="G3" s="25"/>
      <c r="H3" s="25"/>
      <c r="I3" s="25"/>
    </row>
    <row r="4" spans="1:9" ht="15.75" thickBot="1" x14ac:dyDescent="0.3">
      <c r="A4" s="25"/>
      <c r="B4" s="25"/>
      <c r="C4" s="25"/>
      <c r="D4" s="25"/>
      <c r="E4" s="25"/>
      <c r="F4" s="25"/>
      <c r="G4" s="25"/>
      <c r="H4" s="25"/>
      <c r="I4" s="25"/>
    </row>
    <row r="5" spans="1:9" x14ac:dyDescent="0.25">
      <c r="A5" s="26" t="s">
        <v>11</v>
      </c>
      <c r="B5" s="26"/>
      <c r="C5" s="25"/>
      <c r="D5" s="25"/>
      <c r="E5" s="25"/>
      <c r="F5" s="25"/>
      <c r="G5" s="25"/>
      <c r="H5" s="25"/>
      <c r="I5" s="25"/>
    </row>
    <row r="6" spans="1:9" x14ac:dyDescent="0.25">
      <c r="A6" s="27" t="s">
        <v>12</v>
      </c>
      <c r="B6" s="31">
        <v>0.73265906893774668</v>
      </c>
      <c r="C6" s="25"/>
      <c r="D6" s="25"/>
      <c r="E6" s="25"/>
      <c r="F6" s="25"/>
      <c r="G6" s="25"/>
      <c r="H6" s="25"/>
      <c r="I6" s="25"/>
    </row>
    <row r="7" spans="1:9" x14ac:dyDescent="0.25">
      <c r="A7" s="27" t="s">
        <v>13</v>
      </c>
      <c r="B7" s="31">
        <v>0.5367893112967258</v>
      </c>
      <c r="C7" s="25"/>
      <c r="D7" s="25"/>
      <c r="E7" s="25"/>
      <c r="F7" s="25"/>
      <c r="G7" s="25"/>
      <c r="H7" s="25"/>
      <c r="I7" s="25"/>
    </row>
    <row r="8" spans="1:9" x14ac:dyDescent="0.25">
      <c r="A8" s="27" t="s">
        <v>14</v>
      </c>
      <c r="B8" s="31">
        <v>0.50370283353220624</v>
      </c>
      <c r="C8" s="25"/>
      <c r="D8" s="25"/>
      <c r="E8" s="25"/>
      <c r="F8" s="25"/>
      <c r="G8" s="25"/>
      <c r="H8" s="25"/>
      <c r="I8" s="25"/>
    </row>
    <row r="9" spans="1:9" x14ac:dyDescent="0.25">
      <c r="A9" s="27" t="s">
        <v>15</v>
      </c>
      <c r="B9" s="31">
        <v>64.405737562743766</v>
      </c>
      <c r="C9" s="25"/>
      <c r="D9" s="25"/>
      <c r="E9" s="25"/>
      <c r="F9" s="25"/>
      <c r="G9" s="25"/>
      <c r="H9" s="25"/>
      <c r="I9" s="25"/>
    </row>
    <row r="10" spans="1:9" ht="15.75" thickBot="1" x14ac:dyDescent="0.3">
      <c r="A10" s="28" t="s">
        <v>16</v>
      </c>
      <c r="B10" s="28">
        <v>16</v>
      </c>
      <c r="C10" s="25"/>
      <c r="D10" s="25"/>
      <c r="E10" s="25"/>
      <c r="F10" s="25"/>
      <c r="G10" s="25"/>
      <c r="H10" s="25"/>
      <c r="I10" s="25"/>
    </row>
    <row r="11" spans="1:9" x14ac:dyDescent="0.25">
      <c r="A11" s="25"/>
      <c r="B11" s="25"/>
      <c r="C11" s="25"/>
      <c r="D11" s="25"/>
      <c r="E11" s="25"/>
      <c r="F11" s="25"/>
      <c r="G11" s="25"/>
      <c r="H11" s="25"/>
      <c r="I11" s="25"/>
    </row>
    <row r="12" spans="1:9" ht="15.75" thickBot="1" x14ac:dyDescent="0.3">
      <c r="A12" s="25" t="s">
        <v>17</v>
      </c>
      <c r="B12" s="25"/>
      <c r="C12" s="25"/>
      <c r="D12" s="25"/>
      <c r="E12" s="25"/>
      <c r="F12" s="25"/>
      <c r="G12" s="25"/>
      <c r="H12" s="25"/>
      <c r="I12" s="25"/>
    </row>
    <row r="13" spans="1:9" x14ac:dyDescent="0.25">
      <c r="A13" s="29"/>
      <c r="B13" s="29" t="s">
        <v>22</v>
      </c>
      <c r="C13" s="29" t="s">
        <v>23</v>
      </c>
      <c r="D13" s="29" t="s">
        <v>24</v>
      </c>
      <c r="E13" s="29" t="s">
        <v>25</v>
      </c>
      <c r="F13" s="29" t="s">
        <v>26</v>
      </c>
      <c r="G13" s="25"/>
      <c r="H13" s="25"/>
      <c r="I13" s="25"/>
    </row>
    <row r="14" spans="1:9" x14ac:dyDescent="0.25">
      <c r="A14" s="27" t="s">
        <v>18</v>
      </c>
      <c r="B14" s="27">
        <v>1</v>
      </c>
      <c r="C14" s="31">
        <v>67298.043565985659</v>
      </c>
      <c r="D14" s="31">
        <v>67298.043565985659</v>
      </c>
      <c r="E14" s="31">
        <v>16.223827604652254</v>
      </c>
      <c r="F14" s="31">
        <v>1.2460642860952706E-3</v>
      </c>
      <c r="G14" s="25"/>
      <c r="H14" s="25"/>
      <c r="I14" s="25"/>
    </row>
    <row r="15" spans="1:9" x14ac:dyDescent="0.25">
      <c r="A15" s="27" t="s">
        <v>19</v>
      </c>
      <c r="B15" s="27">
        <v>14</v>
      </c>
      <c r="C15" s="31">
        <v>58073.386434014319</v>
      </c>
      <c r="D15" s="31">
        <v>4148.0990310010229</v>
      </c>
      <c r="E15" s="31"/>
      <c r="F15" s="31"/>
      <c r="G15" s="25"/>
      <c r="H15" s="25"/>
      <c r="I15" s="25"/>
    </row>
    <row r="16" spans="1:9" ht="15.75" thickBot="1" x14ac:dyDescent="0.3">
      <c r="A16" s="28" t="s">
        <v>20</v>
      </c>
      <c r="B16" s="28">
        <v>15</v>
      </c>
      <c r="C16" s="30">
        <v>125371.42999999998</v>
      </c>
      <c r="D16" s="30"/>
      <c r="E16" s="30"/>
      <c r="F16" s="30"/>
      <c r="G16" s="25"/>
      <c r="H16" s="25"/>
      <c r="I16" s="25"/>
    </row>
    <row r="17" spans="1:9" ht="15.75" thickBot="1" x14ac:dyDescent="0.3">
      <c r="A17" s="25"/>
      <c r="B17" s="25"/>
      <c r="C17" s="25"/>
      <c r="D17" s="25"/>
      <c r="E17" s="25"/>
      <c r="F17" s="25"/>
      <c r="G17" s="25"/>
      <c r="H17" s="25"/>
      <c r="I17" s="25"/>
    </row>
    <row r="18" spans="1:9" x14ac:dyDescent="0.25">
      <c r="A18" s="29"/>
      <c r="B18" s="29" t="s">
        <v>27</v>
      </c>
      <c r="C18" s="29" t="s">
        <v>15</v>
      </c>
      <c r="D18" s="29" t="s">
        <v>28</v>
      </c>
      <c r="E18" s="29" t="s">
        <v>29</v>
      </c>
      <c r="F18" s="29" t="s">
        <v>30</v>
      </c>
      <c r="G18" s="29" t="s">
        <v>31</v>
      </c>
      <c r="H18" s="29" t="s">
        <v>46</v>
      </c>
      <c r="I18" s="29" t="s">
        <v>47</v>
      </c>
    </row>
    <row r="19" spans="1:9" x14ac:dyDescent="0.25">
      <c r="A19" s="27" t="s">
        <v>21</v>
      </c>
      <c r="B19" s="31">
        <v>22019.665753727219</v>
      </c>
      <c r="C19" s="31">
        <v>5440.5617247824266</v>
      </c>
      <c r="D19" s="31">
        <v>4.0473147567511161</v>
      </c>
      <c r="E19" s="31">
        <v>1.1995406415896066E-3</v>
      </c>
      <c r="F19" s="31">
        <v>10350.821391618741</v>
      </c>
      <c r="G19" s="31">
        <v>33688.510115835699</v>
      </c>
      <c r="H19" s="31">
        <v>10350.821391618741</v>
      </c>
      <c r="I19" s="31">
        <v>33688.510115835699</v>
      </c>
    </row>
    <row r="20" spans="1:9" ht="15.75" thickBot="1" x14ac:dyDescent="0.3">
      <c r="A20" s="28">
        <v>1997</v>
      </c>
      <c r="B20" s="30">
        <v>-10.904781888459413</v>
      </c>
      <c r="C20" s="30">
        <v>2.7073245537258122</v>
      </c>
      <c r="D20" s="30">
        <v>-4.0278812798606962</v>
      </c>
      <c r="E20" s="30">
        <v>1.2460642860952756E-3</v>
      </c>
      <c r="F20" s="30">
        <v>-16.711415551163544</v>
      </c>
      <c r="G20" s="30">
        <v>-5.0981482257552804</v>
      </c>
      <c r="H20" s="30">
        <v>-16.711415551163544</v>
      </c>
      <c r="I20" s="30">
        <v>-5.0981482257552804</v>
      </c>
    </row>
    <row r="21" spans="1:9" x14ac:dyDescent="0.25">
      <c r="A21" s="25"/>
      <c r="B21" s="25"/>
      <c r="C21" s="25"/>
      <c r="D21" s="25"/>
      <c r="E21" s="25"/>
      <c r="F21" s="25"/>
      <c r="G21" s="25"/>
      <c r="H21" s="25"/>
      <c r="I21" s="25"/>
    </row>
    <row r="22" spans="1:9" x14ac:dyDescent="0.25">
      <c r="A22" s="25" t="s">
        <v>32</v>
      </c>
      <c r="B22" s="25"/>
      <c r="C22" s="25"/>
      <c r="D22" s="25"/>
      <c r="E22" s="25"/>
      <c r="F22" s="25"/>
      <c r="G22" s="25"/>
      <c r="H22" s="25"/>
      <c r="I22" s="25"/>
    </row>
    <row r="23" spans="1:9" ht="15.75" thickBot="1" x14ac:dyDescent="0.3">
      <c r="A23" s="25"/>
      <c r="B23" s="25"/>
      <c r="C23" s="25"/>
      <c r="D23" s="25"/>
      <c r="E23" s="25"/>
      <c r="F23" s="25"/>
      <c r="G23" s="25"/>
      <c r="H23" s="25"/>
      <c r="I23" s="25"/>
    </row>
    <row r="24" spans="1:9" x14ac:dyDescent="0.25">
      <c r="A24" s="29" t="s">
        <v>33</v>
      </c>
      <c r="B24" s="29" t="s">
        <v>52</v>
      </c>
      <c r="C24" s="29" t="s">
        <v>34</v>
      </c>
      <c r="D24" s="25"/>
      <c r="E24" s="25"/>
      <c r="F24" s="25"/>
      <c r="G24" s="25"/>
      <c r="H24" s="25"/>
      <c r="I24" s="25"/>
    </row>
    <row r="25" spans="1:9" x14ac:dyDescent="0.25">
      <c r="A25" s="27">
        <v>1</v>
      </c>
      <c r="B25" s="31">
        <v>210.10197680839337</v>
      </c>
      <c r="C25" s="31">
        <v>139.89802319160663</v>
      </c>
      <c r="D25" s="25"/>
      <c r="E25" s="25"/>
      <c r="F25" s="25"/>
      <c r="G25" s="25"/>
      <c r="H25" s="25"/>
      <c r="I25" s="25"/>
    </row>
    <row r="26" spans="1:9" x14ac:dyDescent="0.25">
      <c r="A26" s="27">
        <v>2</v>
      </c>
      <c r="B26" s="31">
        <v>188.29241303147501</v>
      </c>
      <c r="C26" s="31">
        <v>63.707586968524993</v>
      </c>
      <c r="D26" s="25"/>
      <c r="E26" s="25"/>
      <c r="F26" s="25"/>
      <c r="G26" s="25"/>
      <c r="H26" s="25"/>
      <c r="I26" s="25"/>
    </row>
    <row r="27" spans="1:9" x14ac:dyDescent="0.25">
      <c r="A27" s="27">
        <v>3</v>
      </c>
      <c r="B27" s="31">
        <v>177.387631143014</v>
      </c>
      <c r="C27" s="31">
        <v>-7.3876311430140049</v>
      </c>
      <c r="D27" s="25"/>
      <c r="E27" s="25"/>
      <c r="F27" s="25"/>
      <c r="G27" s="25"/>
      <c r="H27" s="25"/>
      <c r="I27" s="25"/>
    </row>
    <row r="28" spans="1:9" x14ac:dyDescent="0.25">
      <c r="A28" s="27">
        <v>4</v>
      </c>
      <c r="B28" s="31">
        <v>166.48284925455664</v>
      </c>
      <c r="C28" s="31">
        <v>-11.482849254556641</v>
      </c>
      <c r="D28" s="25"/>
      <c r="E28" s="25"/>
      <c r="F28" s="25"/>
      <c r="G28" s="25"/>
      <c r="H28" s="25"/>
      <c r="I28" s="25"/>
    </row>
    <row r="29" spans="1:9" x14ac:dyDescent="0.25">
      <c r="A29" s="27">
        <v>5</v>
      </c>
      <c r="B29" s="31">
        <v>155.57806736609564</v>
      </c>
      <c r="C29" s="31">
        <v>-69.578067366095638</v>
      </c>
      <c r="D29" s="25"/>
      <c r="E29" s="25"/>
      <c r="F29" s="25"/>
      <c r="G29" s="25"/>
      <c r="H29" s="25"/>
      <c r="I29" s="25"/>
    </row>
    <row r="30" spans="1:9" x14ac:dyDescent="0.25">
      <c r="A30" s="27">
        <v>6</v>
      </c>
      <c r="B30" s="31">
        <v>144.67328547763827</v>
      </c>
      <c r="C30" s="31">
        <v>-54.673285477638274</v>
      </c>
      <c r="D30" s="25"/>
      <c r="E30" s="25"/>
      <c r="F30" s="25"/>
      <c r="G30" s="25"/>
      <c r="H30" s="25"/>
      <c r="I30" s="25"/>
    </row>
    <row r="31" spans="1:9" x14ac:dyDescent="0.25">
      <c r="A31" s="27">
        <v>7</v>
      </c>
      <c r="B31" s="31">
        <v>133.76850358917727</v>
      </c>
      <c r="C31" s="31">
        <v>35.231496410822729</v>
      </c>
      <c r="D31" s="25"/>
      <c r="E31" s="25"/>
      <c r="F31" s="25"/>
      <c r="G31" s="25"/>
      <c r="H31" s="25"/>
      <c r="I31" s="25"/>
    </row>
    <row r="32" spans="1:9" x14ac:dyDescent="0.25">
      <c r="A32" s="27">
        <v>8</v>
      </c>
      <c r="B32" s="31">
        <v>122.86372170071991</v>
      </c>
      <c r="C32" s="31">
        <v>-100.86372170071991</v>
      </c>
      <c r="D32" s="25"/>
      <c r="E32" s="25"/>
      <c r="F32" s="25"/>
      <c r="G32" s="25"/>
      <c r="H32" s="25"/>
      <c r="I32" s="25"/>
    </row>
    <row r="33" spans="1:9" x14ac:dyDescent="0.25">
      <c r="A33" s="27">
        <v>9</v>
      </c>
      <c r="B33" s="31">
        <v>111.9589398122589</v>
      </c>
      <c r="C33" s="31">
        <v>-80.958939812258905</v>
      </c>
      <c r="D33" s="25"/>
      <c r="E33" s="25"/>
      <c r="F33" s="25"/>
      <c r="G33" s="25"/>
      <c r="H33" s="25"/>
      <c r="I33" s="25"/>
    </row>
    <row r="34" spans="1:9" x14ac:dyDescent="0.25">
      <c r="A34" s="27">
        <v>10</v>
      </c>
      <c r="B34" s="31">
        <v>90.149376035340538</v>
      </c>
      <c r="C34" s="31">
        <v>-56.449376035340535</v>
      </c>
      <c r="D34" s="25"/>
      <c r="E34" s="25"/>
      <c r="F34" s="25"/>
      <c r="G34" s="25"/>
      <c r="H34" s="25"/>
      <c r="I34" s="25"/>
    </row>
    <row r="35" spans="1:9" x14ac:dyDescent="0.25">
      <c r="A35" s="27">
        <v>11</v>
      </c>
      <c r="B35" s="31">
        <v>68.339812258422171</v>
      </c>
      <c r="C35" s="31">
        <v>-3.339812258422171</v>
      </c>
      <c r="D35" s="25"/>
      <c r="E35" s="25"/>
      <c r="F35" s="25"/>
      <c r="G35" s="25"/>
      <c r="H35" s="25"/>
      <c r="I35" s="25"/>
    </row>
    <row r="36" spans="1:9" x14ac:dyDescent="0.25">
      <c r="A36" s="27">
        <v>12</v>
      </c>
      <c r="B36" s="31">
        <v>46.530248481503804</v>
      </c>
      <c r="C36" s="31">
        <v>11.469751518496196</v>
      </c>
      <c r="D36" s="25"/>
      <c r="E36" s="25"/>
      <c r="F36" s="25"/>
      <c r="G36" s="25"/>
      <c r="H36" s="25"/>
      <c r="I36" s="25"/>
    </row>
    <row r="37" spans="1:9" x14ac:dyDescent="0.25">
      <c r="A37" s="27">
        <v>13</v>
      </c>
      <c r="B37" s="31">
        <v>35.625466593042802</v>
      </c>
      <c r="C37" s="31">
        <v>21.874533406957198</v>
      </c>
      <c r="D37" s="25"/>
      <c r="E37" s="25"/>
      <c r="F37" s="25"/>
      <c r="G37" s="25"/>
      <c r="H37" s="25"/>
      <c r="I37" s="25"/>
    </row>
    <row r="38" spans="1:9" x14ac:dyDescent="0.25">
      <c r="A38" s="27">
        <v>14</v>
      </c>
      <c r="B38" s="31">
        <v>24.720684704581799</v>
      </c>
      <c r="C38" s="31">
        <v>20.979315295418203</v>
      </c>
      <c r="D38" s="25"/>
      <c r="E38" s="25"/>
      <c r="F38" s="25"/>
      <c r="G38" s="25"/>
      <c r="H38" s="25"/>
      <c r="I38" s="25"/>
    </row>
    <row r="39" spans="1:9" x14ac:dyDescent="0.25">
      <c r="A39" s="27">
        <v>15</v>
      </c>
      <c r="B39" s="31">
        <v>13.815902816124435</v>
      </c>
      <c r="C39" s="31">
        <v>48.684097183875565</v>
      </c>
      <c r="D39" s="25"/>
      <c r="E39" s="25"/>
      <c r="F39" s="25"/>
      <c r="G39" s="25"/>
      <c r="H39" s="25"/>
      <c r="I39" s="25"/>
    </row>
    <row r="40" spans="1:9" ht="15.75" thickBot="1" x14ac:dyDescent="0.3">
      <c r="A40" s="28">
        <v>16</v>
      </c>
      <c r="B40" s="30">
        <v>2.9111209276634327</v>
      </c>
      <c r="C40" s="30">
        <v>42.888879072336564</v>
      </c>
      <c r="D40" s="25"/>
      <c r="E40" s="25"/>
      <c r="F40" s="25"/>
      <c r="G40" s="25"/>
      <c r="H40" s="25"/>
      <c r="I40" s="25"/>
    </row>
  </sheetData>
  <pageMargins left="0.70866141732283472" right="0.70866141732283472" top="0.35433070866141736" bottom="0.35433070866141736" header="0.31496062992125984" footer="0.31496062992125984"/>
  <pageSetup paperSize="9" scale="92" orientation="landscape" r:id="rId1"/>
  <headerFooter>
    <oddHeader>&amp;C&amp;"-,Italic"&amp;8Urbums Nr. 862; Na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862</vt:lpstr>
      <vt:lpstr>862_CL_pieaug</vt:lpstr>
      <vt:lpstr>862_SO4_pieaug</vt:lpstr>
      <vt:lpstr>862_CL_samaz</vt:lpstr>
      <vt:lpstr>862_SO4_samaz</vt:lpstr>
      <vt:lpstr>862_Na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Madara Mame</dc:creator>
  <cp:lastModifiedBy>Oskars Stiebriņš</cp:lastModifiedBy>
  <cp:lastPrinted>2020-12-27T14:09:47Z</cp:lastPrinted>
  <dcterms:created xsi:type="dcterms:W3CDTF">2020-11-10T06:41:37Z</dcterms:created>
  <dcterms:modified xsi:type="dcterms:W3CDTF">2021-02-10T14:54:20Z</dcterms:modified>
</cp:coreProperties>
</file>