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Vispārēja" sheetId="1" r:id="rId1"/>
    <sheet name="8.RezRad_izpilde" sheetId="2" r:id="rId2"/>
    <sheet name="9.FinRad_izpilde" sheetId="3" r:id="rId3"/>
  </sheets>
  <definedNames>
    <definedName name="_xlnm.Print_Titles" localSheetId="1">'8.RezRad_izpilde'!$9:$9</definedName>
    <definedName name="_xlnm.Print_Titles" localSheetId="2">'9.FinRad_izpilde'!$6:$6</definedName>
  </definedNames>
  <calcPr fullCalcOnLoad="1"/>
</workbook>
</file>

<file path=xl/sharedStrings.xml><?xml version="1.0" encoding="utf-8"?>
<sst xmlns="http://schemas.openxmlformats.org/spreadsheetml/2006/main" count="251" uniqueCount="155">
  <si>
    <t>Nr.</t>
  </si>
  <si>
    <t>Vispārēja informācija par kapitālsabiedrību</t>
  </si>
  <si>
    <t>Nosaukums</t>
  </si>
  <si>
    <t>1.</t>
  </si>
  <si>
    <t>2.</t>
  </si>
  <si>
    <t>1.1.</t>
  </si>
  <si>
    <t>1.2.</t>
  </si>
  <si>
    <t>2.1.</t>
  </si>
  <si>
    <t>2.2.</t>
  </si>
  <si>
    <t>No valsts budžeta saņemtās subsīdijas un dotācijas</t>
  </si>
  <si>
    <t>tai skaitā</t>
  </si>
  <si>
    <t>valsts kapitāls</t>
  </si>
  <si>
    <t>Apgrozījums</t>
  </si>
  <si>
    <t>Pašu kapitāls</t>
  </si>
  <si>
    <t>EBITDA</t>
  </si>
  <si>
    <t>Nauda</t>
  </si>
  <si>
    <t>Pašu kapitāls/Aktīvi</t>
  </si>
  <si>
    <t>Juridiskais statuss</t>
  </si>
  <si>
    <t>Darbības nozare</t>
  </si>
  <si>
    <t>Ministrija, kas ir kapitāldaļu turētāja</t>
  </si>
  <si>
    <t>Valsts kapitāla daļa (%)</t>
  </si>
  <si>
    <t>3.</t>
  </si>
  <si>
    <t>4.</t>
  </si>
  <si>
    <t>5.</t>
  </si>
  <si>
    <t>A</t>
  </si>
  <si>
    <t>x</t>
  </si>
  <si>
    <t>Rādītāji</t>
  </si>
  <si>
    <t>utt.</t>
  </si>
  <si>
    <t>Aktīvi kopā</t>
  </si>
  <si>
    <t>2.3.</t>
  </si>
  <si>
    <t>2.4.</t>
  </si>
  <si>
    <t>PZA radītāji</t>
  </si>
  <si>
    <t>3.1.</t>
  </si>
  <si>
    <t>3.2.</t>
  </si>
  <si>
    <t>3.3.</t>
  </si>
  <si>
    <t>Pārējie ieņēmumi</t>
  </si>
  <si>
    <t>3.4.</t>
  </si>
  <si>
    <t>3.5.</t>
  </si>
  <si>
    <t>Izmaksas</t>
  </si>
  <si>
    <t>3.6.</t>
  </si>
  <si>
    <t>3.7.</t>
  </si>
  <si>
    <t>4.1.</t>
  </si>
  <si>
    <t>Neto peļņa/zaudējumi</t>
  </si>
  <si>
    <t>4.2.</t>
  </si>
  <si>
    <t>4.3.</t>
  </si>
  <si>
    <t>4.4.</t>
  </si>
  <si>
    <t>5.1.</t>
  </si>
  <si>
    <t>5.2.</t>
  </si>
  <si>
    <t>5.3.</t>
  </si>
  <si>
    <t>5.4.</t>
  </si>
  <si>
    <t>5.5.</t>
  </si>
  <si>
    <t>6.</t>
  </si>
  <si>
    <t>Citi rādītāji</t>
  </si>
  <si>
    <t>6.1.</t>
  </si>
  <si>
    <t>6.2.</t>
  </si>
  <si>
    <t>6.3.</t>
  </si>
  <si>
    <t>Aktīvu atdeve (ROA)</t>
  </si>
  <si>
    <t>Pašu kapitāla atdeve (ROE)</t>
  </si>
  <si>
    <t>EBITDA rentabilitāte (EBITDA/apgrozījums)</t>
  </si>
  <si>
    <t>7.</t>
  </si>
  <si>
    <t>Valsts kapitāla daļa (latos)</t>
  </si>
  <si>
    <t xml:space="preserve">1.pielikums </t>
  </si>
  <si>
    <t>Bilances radītāji (uz gada beigām)</t>
  </si>
  <si>
    <t>5.6.</t>
  </si>
  <si>
    <t>Finanšu rādītāji (%)</t>
  </si>
  <si>
    <t>Darbinieku skaits (gab.)</t>
  </si>
  <si>
    <t>Kapitālsabiedrības pamatkapitāls (akciju kapitāls) (latos)</t>
  </si>
  <si>
    <t>Par veidlapas aizpildīšanu atbildīgais kapitālsabiedrības darbinieks</t>
  </si>
  <si>
    <t>Vārds, Uzvārds</t>
  </si>
  <si>
    <t>Tālrunis</t>
  </si>
  <si>
    <t>e-pasts</t>
  </si>
  <si>
    <t>Ieņemamais amats</t>
  </si>
  <si>
    <t xml:space="preserve">3. </t>
  </si>
  <si>
    <t>Dibināšanas pamatojums (pēc VPIL 88.panta)</t>
  </si>
  <si>
    <t>8.</t>
  </si>
  <si>
    <t>9.</t>
  </si>
  <si>
    <r>
      <t xml:space="preserve">Dalība </t>
    </r>
    <r>
      <rPr>
        <i/>
        <sz val="11"/>
        <color indexed="8"/>
        <rFont val="Calibri"/>
        <family val="2"/>
      </rPr>
      <t>Ilgtspējas indeksā</t>
    </r>
    <r>
      <rPr>
        <b/>
        <sz val="11"/>
        <color indexed="8"/>
        <rFont val="Calibri"/>
        <family val="2"/>
      </rPr>
      <t xml:space="preserve"> (nē/jā, no kura gada)</t>
    </r>
  </si>
  <si>
    <t>Informācija par kapitālsabiedrības darbības rezultātu un rezultatīvo rādītāju izpildi</t>
  </si>
  <si>
    <t xml:space="preserve">2. </t>
  </si>
  <si>
    <t>Skaidrojums par novirzēm</t>
  </si>
  <si>
    <t>izpilde % pret plānu (3*100/2)</t>
  </si>
  <si>
    <t xml:space="preserve">8.pielikums </t>
  </si>
  <si>
    <t>Kapitālsabiedrības darbību raksturojošo rādītāju izpilde</t>
  </si>
  <si>
    <t xml:space="preserve">9.pielikums </t>
  </si>
  <si>
    <t>Saņemtās subsīdijas un dotācijas (1.)</t>
  </si>
  <si>
    <t>Aktīvi (2.1.)</t>
  </si>
  <si>
    <t>Ieņēmumi (3.1.)</t>
  </si>
  <si>
    <t>Izmaksas (3.4.)</t>
  </si>
  <si>
    <t>Neto peļņa / zaudējumi (3.7.)</t>
  </si>
  <si>
    <t>Finanšu rādītāji (4.)</t>
  </si>
  <si>
    <t>Darbinieku skaits (6.1.)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</si>
  <si>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</si>
  <si>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</si>
  <si>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</si>
  <si>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</si>
  <si>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</si>
  <si>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</si>
  <si>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</si>
  <si>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</si>
  <si>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</si>
  <si>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6.4.</t>
  </si>
  <si>
    <t>Ziedojumi</t>
  </si>
  <si>
    <t xml:space="preserve">tai skaitā </t>
  </si>
  <si>
    <t>Ziedojums nr.1 (saņēmējs, mērķis)</t>
  </si>
  <si>
    <t>Ziedojums nr.2 (saņēmējs, mērķis)</t>
  </si>
  <si>
    <t>10.</t>
  </si>
  <si>
    <t>Pašvaldības kapitāla daļa (%)</t>
  </si>
  <si>
    <t>5.1.a</t>
  </si>
  <si>
    <t>Dividendes (% no iepriekšējā gada peļņas)</t>
  </si>
  <si>
    <t>Dividendes (5.1., 5.1.a)</t>
  </si>
  <si>
    <t>pamatkapitāls (akciju kapitāls)</t>
  </si>
  <si>
    <t>2.5.</t>
  </si>
  <si>
    <t>Valsts kapitāls (2.4.)</t>
  </si>
  <si>
    <t>Darbības rezultāts</t>
  </si>
  <si>
    <t>Valsts budžetā veiktās iemaksas / Valsts kapitāls (decimāldaļskaitlis)</t>
  </si>
  <si>
    <t>Valsts budžetā veiktās iemaksas /Piešķirtās subsīdijas un dotācijas (decimāldaļskaitlis)</t>
  </si>
  <si>
    <t>Finanšu ministrijas vadlīnijām informatīva ziņojuma sagatavošanai par kapitālsabiedrību finansiālajiem un darbības rādītājiem, pārvaldot valsts kapitālu</t>
  </si>
  <si>
    <t>Kapitālsabiedrības darbības mērķis</t>
  </si>
  <si>
    <t>(Šajā ailē apraksta darbības rezultātu)</t>
  </si>
  <si>
    <t>latos</t>
  </si>
  <si>
    <t>Ieņēmumi</t>
  </si>
  <si>
    <t>Personāla izmaksas</t>
  </si>
  <si>
    <t>Valsts budžetā veiktās iemaksas (kopā)</t>
  </si>
  <si>
    <t>Dividendes (latos)</t>
  </si>
  <si>
    <t>Uzņēmumu ienākuma nodoklis (latos)</t>
  </si>
  <si>
    <t>Pievienotās vērtības nodoklis (latos)</t>
  </si>
  <si>
    <t>Nekustamā īpašuma nodoklis (latos)</t>
  </si>
  <si>
    <t>Valsts sociālās apdrošinašanas iemaksas (darba devēja daļa) (latos)</t>
  </si>
  <si>
    <t>citi nodokļi un nodevas (latos)</t>
  </si>
  <si>
    <t>Vides investīciju fonds</t>
  </si>
  <si>
    <t>SIA</t>
  </si>
  <si>
    <t>Finanšu pakalpojumi, konsultācijas</t>
  </si>
  <si>
    <t>vides piesārņojuma samazināšana, veicinot vides aizsardzības projektu realizāciju un palielinot pašvaldību un kapitālsabiedrību kapacitāti sagatavot un realizēt kvalitatīvus un efektīvus vides aizsardzības projektus no projekta idejas līdz tās īstenošanai</t>
  </si>
  <si>
    <t>Vides aizsardzības un reģionālās attīstības ministrija</t>
  </si>
  <si>
    <t>Realizētie projekti</t>
  </si>
  <si>
    <t>Izsniegtā aizdevuma summa, latos</t>
  </si>
  <si>
    <t>Noslēgto līgumu skaits</t>
  </si>
  <si>
    <t>Administrēto resursu apjoms, latos</t>
  </si>
  <si>
    <t>Padziļināto pārbaužu skaits</t>
  </si>
  <si>
    <t>KPFI ieviešanas uzraudzība</t>
  </si>
  <si>
    <t>Programmu vadība</t>
  </si>
  <si>
    <t>Attīstīstības projektu pieteikumi</t>
  </si>
  <si>
    <t>KfW projektu monitorēšana</t>
  </si>
  <si>
    <t>Gints Kārkliņš</t>
  </si>
  <si>
    <t>Finansu vadītājs</t>
  </si>
  <si>
    <t>gints.karklins@lvif.gov.lv</t>
  </si>
  <si>
    <t>67845111, 29239954</t>
  </si>
  <si>
    <t>Darbības izmaksu optimizācija</t>
  </si>
  <si>
    <t>Salīdzinoši daudz lauzti līgumi par projektu ieviešanu</t>
  </si>
  <si>
    <t>Zemākas procentu likmes tirgū un būtiski vēlāk uzsāktā attīstības sadarbības projektu realizācija</t>
  </si>
  <si>
    <t>Darbības izmaksu optimizācija, būtiski vēlāk uzsāktā attīstības sadarbības projektu realizācija</t>
  </si>
  <si>
    <t xml:space="preserve">Zemākas procentu likmes tirgū </t>
  </si>
  <si>
    <t>Zemāka peļņa</t>
  </si>
  <si>
    <t>2012 gada plāns</t>
  </si>
  <si>
    <t>2012 gada izpilde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</si>
</sst>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" fontId="0" fillId="0" borderId="10" xfId="0" applyNumberFormat="1" applyBorder="1" applyAlignment="1">
      <alignment horizontal="left" wrapText="1"/>
    </xf>
    <xf numFmtId="0" fontId="51" fillId="0" borderId="10" xfId="0" applyFont="1" applyBorder="1" applyAlignment="1">
      <alignment horizontal="right" wrapText="1"/>
    </xf>
    <xf numFmtId="0" fontId="0" fillId="7" borderId="10" xfId="0" applyFill="1" applyBorder="1" applyAlignment="1">
      <alignment horizontal="left" wrapText="1"/>
    </xf>
    <xf numFmtId="0" fontId="45" fillId="7" borderId="10" xfId="0" applyFont="1" applyFill="1" applyBorder="1" applyAlignment="1">
      <alignment horizontal="left" wrapText="1"/>
    </xf>
    <xf numFmtId="0" fontId="45" fillId="13" borderId="10" xfId="0" applyFont="1" applyFill="1" applyBorder="1" applyAlignment="1">
      <alignment horizontal="left" wrapText="1"/>
    </xf>
    <xf numFmtId="0" fontId="53" fillId="7" borderId="10" xfId="0" applyFont="1" applyFill="1" applyBorder="1" applyAlignment="1">
      <alignment horizontal="left" wrapText="1"/>
    </xf>
    <xf numFmtId="0" fontId="54" fillId="1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9" fontId="0" fillId="0" borderId="10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5" fontId="0" fillId="0" borderId="10" xfId="0" applyNumberFormat="1" applyFont="1" applyBorder="1" applyAlignment="1">
      <alignment horizontal="right" wrapText="1"/>
    </xf>
    <xf numFmtId="3" fontId="45" fillId="7" borderId="10" xfId="0" applyNumberFormat="1" applyFont="1" applyFill="1" applyBorder="1" applyAlignment="1">
      <alignment horizontal="right" wrapText="1"/>
    </xf>
    <xf numFmtId="3" fontId="0" fillId="7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4" fontId="0" fillId="7" borderId="10" xfId="0" applyNumberFormat="1" applyFill="1" applyBorder="1" applyAlignment="1">
      <alignment horizontal="center" wrapText="1"/>
    </xf>
    <xf numFmtId="165" fontId="0" fillId="7" borderId="10" xfId="0" applyNumberFormat="1" applyFill="1" applyBorder="1" applyAlignment="1">
      <alignment horizontal="center" wrapText="1"/>
    </xf>
    <xf numFmtId="3" fontId="45" fillId="0" borderId="10" xfId="0" applyNumberFormat="1" applyFont="1" applyBorder="1" applyAlignment="1">
      <alignment horizontal="right" wrapText="1"/>
    </xf>
    <xf numFmtId="9" fontId="0" fillId="7" borderId="10" xfId="58" applyFont="1" applyFill="1" applyBorder="1" applyAlignment="1">
      <alignment horizontal="right" wrapText="1"/>
    </xf>
    <xf numFmtId="164" fontId="45" fillId="7" borderId="10" xfId="0" applyNumberFormat="1" applyFont="1" applyFill="1" applyBorder="1" applyAlignment="1">
      <alignment horizontal="right" wrapText="1"/>
    </xf>
    <xf numFmtId="164" fontId="0" fillId="7" borderId="10" xfId="0" applyNumberFormat="1" applyFill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3" fontId="0" fillId="7" borderId="10" xfId="0" applyNumberFormat="1" applyFill="1" applyBorder="1" applyAlignment="1">
      <alignment wrapText="1"/>
    </xf>
    <xf numFmtId="164" fontId="45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3" fontId="55" fillId="0" borderId="0" xfId="0" applyNumberFormat="1" applyFont="1" applyAlignment="1">
      <alignment/>
    </xf>
    <xf numFmtId="3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left" wrapText="1"/>
    </xf>
    <xf numFmtId="3" fontId="56" fillId="0" borderId="0" xfId="0" applyNumberFormat="1" applyFont="1" applyAlignment="1">
      <alignment/>
    </xf>
    <xf numFmtId="3" fontId="15" fillId="7" borderId="10" xfId="0" applyNumberFormat="1" applyFont="1" applyFill="1" applyBorder="1" applyAlignment="1">
      <alignment horizontal="right" wrapText="1"/>
    </xf>
    <xf numFmtId="3" fontId="46" fillId="0" borderId="0" xfId="0" applyNumberFormat="1" applyFont="1" applyAlignment="1">
      <alignment horizontal="left" wrapText="1"/>
    </xf>
    <xf numFmtId="3" fontId="48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3" fontId="45" fillId="0" borderId="0" xfId="0" applyNumberFormat="1" applyFont="1" applyAlignment="1">
      <alignment horizontal="left" wrapText="1"/>
    </xf>
    <xf numFmtId="0" fontId="2" fillId="13" borderId="10" xfId="0" applyFont="1" applyFill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wrapText="1"/>
    </xf>
    <xf numFmtId="0" fontId="39" fillId="0" borderId="10" xfId="52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nts.karklins@lvif.gov.l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6" sqref="C16"/>
    </sheetView>
  </sheetViews>
  <sheetFormatPr defaultColWidth="22.57421875" defaultRowHeight="15"/>
  <cols>
    <col min="1" max="1" width="4.421875" style="1" customWidth="1"/>
    <col min="2" max="2" width="41.8515625" style="1" customWidth="1"/>
    <col min="3" max="3" width="36.28125" style="1" customWidth="1"/>
    <col min="4" max="16384" width="22.57421875" style="1" customWidth="1"/>
  </cols>
  <sheetData>
    <row r="1" ht="17.25" customHeight="1">
      <c r="C1" s="18" t="s">
        <v>61</v>
      </c>
    </row>
    <row r="2" ht="12" customHeight="1">
      <c r="C2" s="64" t="s">
        <v>116</v>
      </c>
    </row>
    <row r="3" ht="63.75" customHeight="1">
      <c r="C3" s="64"/>
    </row>
    <row r="4" spans="1:3" s="17" customFormat="1" ht="37.5" customHeight="1">
      <c r="A4" s="17" t="s">
        <v>3</v>
      </c>
      <c r="B4" s="63" t="s">
        <v>1</v>
      </c>
      <c r="C4" s="63"/>
    </row>
    <row r="6" spans="1:3" ht="15">
      <c r="A6" s="23" t="s">
        <v>0</v>
      </c>
      <c r="B6" s="23"/>
      <c r="C6" s="28"/>
    </row>
    <row r="7" spans="1:3" ht="15">
      <c r="A7" s="23" t="s">
        <v>3</v>
      </c>
      <c r="B7" s="24" t="s">
        <v>2</v>
      </c>
      <c r="C7" s="28" t="s">
        <v>129</v>
      </c>
    </row>
    <row r="8" spans="1:3" ht="15">
      <c r="A8" s="23" t="s">
        <v>4</v>
      </c>
      <c r="B8" s="24" t="s">
        <v>17</v>
      </c>
      <c r="C8" s="28" t="s">
        <v>130</v>
      </c>
    </row>
    <row r="9" spans="1:3" ht="15">
      <c r="A9" s="23" t="s">
        <v>72</v>
      </c>
      <c r="B9" s="24" t="s">
        <v>73</v>
      </c>
      <c r="C9" s="28" t="s">
        <v>131</v>
      </c>
    </row>
    <row r="10" spans="1:3" ht="105">
      <c r="A10" s="23" t="s">
        <v>22</v>
      </c>
      <c r="B10" s="24" t="s">
        <v>18</v>
      </c>
      <c r="C10" s="28" t="s">
        <v>132</v>
      </c>
    </row>
    <row r="11" spans="1:3" ht="30">
      <c r="A11" s="23" t="s">
        <v>23</v>
      </c>
      <c r="B11" s="24" t="s">
        <v>19</v>
      </c>
      <c r="C11" s="28" t="s">
        <v>133</v>
      </c>
    </row>
    <row r="12" spans="1:3" ht="30">
      <c r="A12" s="23" t="s">
        <v>51</v>
      </c>
      <c r="B12" s="24" t="s">
        <v>66</v>
      </c>
      <c r="C12" s="29">
        <v>4427196</v>
      </c>
    </row>
    <row r="13" spans="1:3" ht="15">
      <c r="A13" s="23" t="s">
        <v>59</v>
      </c>
      <c r="B13" s="24" t="s">
        <v>60</v>
      </c>
      <c r="C13" s="29">
        <v>4427196</v>
      </c>
    </row>
    <row r="14" spans="1:3" ht="15">
      <c r="A14" s="23" t="s">
        <v>74</v>
      </c>
      <c r="B14" s="24" t="s">
        <v>20</v>
      </c>
      <c r="C14" s="30">
        <v>1</v>
      </c>
    </row>
    <row r="15" spans="1:3" ht="15">
      <c r="A15" s="23" t="s">
        <v>75</v>
      </c>
      <c r="B15" s="24" t="s">
        <v>106</v>
      </c>
      <c r="C15" s="30"/>
    </row>
    <row r="16" spans="1:3" ht="15.75" customHeight="1">
      <c r="A16" s="23" t="s">
        <v>105</v>
      </c>
      <c r="B16" s="24" t="s">
        <v>76</v>
      </c>
      <c r="C16" s="28"/>
    </row>
  </sheetData>
  <sheetProtection/>
  <mergeCells count="2">
    <mergeCell ref="B4:C4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421875" style="1" customWidth="1"/>
    <col min="2" max="2" width="31.28125" style="1" customWidth="1"/>
    <col min="3" max="3" width="10.57421875" style="1" customWidth="1"/>
    <col min="4" max="4" width="10.28125" style="1" customWidth="1"/>
    <col min="5" max="5" width="11.8515625" style="1" customWidth="1"/>
    <col min="6" max="6" width="15.28125" style="1" customWidth="1"/>
    <col min="7" max="8" width="9.140625" style="1" customWidth="1"/>
    <col min="9" max="9" width="39.28125" style="1" customWidth="1"/>
    <col min="10" max="16384" width="9.140625" style="1" customWidth="1"/>
  </cols>
  <sheetData>
    <row r="1" spans="3:6" ht="15">
      <c r="C1" s="64" t="s">
        <v>81</v>
      </c>
      <c r="D1" s="64"/>
      <c r="E1" s="64"/>
      <c r="F1" s="64"/>
    </row>
    <row r="2" spans="3:6" ht="15" customHeight="1">
      <c r="C2" s="64" t="s">
        <v>116</v>
      </c>
      <c r="D2" s="64"/>
      <c r="E2" s="64"/>
      <c r="F2" s="64"/>
    </row>
    <row r="3" spans="3:6" ht="44.25" customHeight="1">
      <c r="C3" s="64"/>
      <c r="D3" s="64"/>
      <c r="E3" s="64"/>
      <c r="F3" s="64"/>
    </row>
    <row r="4" spans="1:6" ht="60" customHeight="1">
      <c r="A4" s="3" t="s">
        <v>78</v>
      </c>
      <c r="B4" s="63" t="s">
        <v>77</v>
      </c>
      <c r="C4" s="63"/>
      <c r="D4" s="63"/>
      <c r="E4" s="63"/>
      <c r="F4" s="63"/>
    </row>
    <row r="6" spans="1:6" ht="77.25" customHeight="1">
      <c r="A6" s="24" t="s">
        <v>24</v>
      </c>
      <c r="B6" s="24" t="s">
        <v>117</v>
      </c>
      <c r="C6" s="67" t="s">
        <v>132</v>
      </c>
      <c r="D6" s="67"/>
      <c r="E6" s="67"/>
      <c r="F6" s="67"/>
    </row>
    <row r="8" spans="1:6" ht="46.5" customHeight="1">
      <c r="A8" s="24" t="s">
        <v>3</v>
      </c>
      <c r="B8" s="24" t="s">
        <v>113</v>
      </c>
      <c r="C8" s="62" t="s">
        <v>153</v>
      </c>
      <c r="D8" s="62" t="s">
        <v>154</v>
      </c>
      <c r="E8" s="26" t="s">
        <v>80</v>
      </c>
      <c r="F8" s="24" t="s">
        <v>79</v>
      </c>
    </row>
    <row r="9" spans="1:11" s="12" customFormat="1" ht="16.5" customHeight="1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I9" s="1"/>
      <c r="J9" s="1"/>
      <c r="K9" s="1"/>
    </row>
    <row r="10" spans="1:6" ht="41.25" customHeight="1">
      <c r="A10" s="4"/>
      <c r="B10" s="14" t="s">
        <v>118</v>
      </c>
      <c r="C10" s="6" t="s">
        <v>25</v>
      </c>
      <c r="D10" s="6" t="s">
        <v>25</v>
      </c>
      <c r="E10" s="6" t="s">
        <v>25</v>
      </c>
      <c r="F10" s="6" t="s">
        <v>25</v>
      </c>
    </row>
    <row r="11" spans="1:6" ht="15">
      <c r="A11" s="4"/>
      <c r="B11" s="4" t="s">
        <v>26</v>
      </c>
      <c r="C11" s="4" t="s">
        <v>25</v>
      </c>
      <c r="D11" s="4" t="s">
        <v>25</v>
      </c>
      <c r="E11" s="4" t="s">
        <v>25</v>
      </c>
      <c r="F11" s="4" t="s">
        <v>25</v>
      </c>
    </row>
    <row r="12" spans="1:6" ht="15">
      <c r="A12" s="4" t="s">
        <v>5</v>
      </c>
      <c r="B12" s="4" t="s">
        <v>134</v>
      </c>
      <c r="C12" s="34">
        <v>6</v>
      </c>
      <c r="D12" s="34">
        <v>7</v>
      </c>
      <c r="E12" s="47">
        <f>D12/C12</f>
        <v>1.1666666666666667</v>
      </c>
      <c r="F12" s="4"/>
    </row>
    <row r="13" spans="1:6" ht="30">
      <c r="A13" s="4" t="s">
        <v>6</v>
      </c>
      <c r="B13" s="4" t="s">
        <v>135</v>
      </c>
      <c r="C13" s="34">
        <v>700000</v>
      </c>
      <c r="D13" s="34">
        <v>1054323</v>
      </c>
      <c r="E13" s="47">
        <f>D13/C13</f>
        <v>1.5061757142857144</v>
      </c>
      <c r="F13" s="4"/>
    </row>
    <row r="14" spans="1:6" ht="15">
      <c r="A14" s="4"/>
      <c r="B14" s="4"/>
      <c r="C14" s="4"/>
      <c r="D14" s="4"/>
      <c r="E14" s="31"/>
      <c r="F14" s="4"/>
    </row>
    <row r="15" spans="1:11" s="2" customFormat="1" ht="15">
      <c r="A15" s="5" t="s">
        <v>4</v>
      </c>
      <c r="B15" s="5" t="s">
        <v>113</v>
      </c>
      <c r="C15" s="5" t="s">
        <v>25</v>
      </c>
      <c r="D15" s="5" t="s">
        <v>25</v>
      </c>
      <c r="E15" s="5" t="s">
        <v>25</v>
      </c>
      <c r="F15" s="5" t="s">
        <v>25</v>
      </c>
      <c r="I15" s="1"/>
      <c r="J15" s="1"/>
      <c r="K15" s="1"/>
    </row>
    <row r="16" spans="1:6" ht="15">
      <c r="A16" s="4"/>
      <c r="B16" s="14" t="s">
        <v>139</v>
      </c>
      <c r="C16" s="4" t="s">
        <v>25</v>
      </c>
      <c r="D16" s="4" t="s">
        <v>25</v>
      </c>
      <c r="E16" s="4" t="s">
        <v>25</v>
      </c>
      <c r="F16" s="4" t="s">
        <v>25</v>
      </c>
    </row>
    <row r="17" spans="1:6" ht="15">
      <c r="A17" s="4"/>
      <c r="B17" s="4" t="s">
        <v>26</v>
      </c>
      <c r="C17" s="4"/>
      <c r="D17" s="4"/>
      <c r="E17" s="31"/>
      <c r="F17" s="4"/>
    </row>
    <row r="18" spans="1:6" ht="15">
      <c r="A18" s="4" t="s">
        <v>7</v>
      </c>
      <c r="B18" s="4" t="s">
        <v>136</v>
      </c>
      <c r="C18" s="34">
        <v>1000</v>
      </c>
      <c r="D18" s="51">
        <v>1192</v>
      </c>
      <c r="E18" s="47">
        <f>D18/C18</f>
        <v>1.192</v>
      </c>
      <c r="F18" s="4"/>
    </row>
    <row r="19" spans="1:6" ht="76.5" customHeight="1">
      <c r="A19" s="4" t="s">
        <v>8</v>
      </c>
      <c r="B19" s="4" t="s">
        <v>137</v>
      </c>
      <c r="C19" s="34">
        <v>60000000</v>
      </c>
      <c r="D19" s="51">
        <v>24660000</v>
      </c>
      <c r="E19" s="47">
        <f>D19/C19</f>
        <v>0.411</v>
      </c>
      <c r="F19" s="4" t="s">
        <v>148</v>
      </c>
    </row>
    <row r="20" spans="1:6" ht="15">
      <c r="A20" s="4" t="s">
        <v>29</v>
      </c>
      <c r="B20" s="4" t="s">
        <v>138</v>
      </c>
      <c r="C20" s="34">
        <v>350</v>
      </c>
      <c r="D20" s="34">
        <v>372</v>
      </c>
      <c r="E20" s="47">
        <f>D20/C20</f>
        <v>1.062857142857143</v>
      </c>
      <c r="F20" s="4"/>
    </row>
    <row r="21" spans="1:6" ht="15">
      <c r="A21" s="4"/>
      <c r="B21" s="4"/>
      <c r="C21" s="4"/>
      <c r="D21" s="4"/>
      <c r="E21" s="31"/>
      <c r="F21" s="4"/>
    </row>
    <row r="22" spans="1:6" ht="15">
      <c r="A22" s="4"/>
      <c r="B22" s="14" t="s">
        <v>140</v>
      </c>
      <c r="C22" s="33" t="s">
        <v>25</v>
      </c>
      <c r="D22" s="4"/>
      <c r="E22" s="31"/>
      <c r="F22" s="4"/>
    </row>
    <row r="23" spans="1:6" ht="15">
      <c r="A23" s="4"/>
      <c r="B23" s="4" t="s">
        <v>26</v>
      </c>
      <c r="C23" s="33"/>
      <c r="D23" s="4"/>
      <c r="E23" s="31"/>
      <c r="F23" s="4"/>
    </row>
    <row r="24" spans="1:6" ht="15">
      <c r="A24" s="4" t="s">
        <v>7</v>
      </c>
      <c r="B24" s="4" t="s">
        <v>141</v>
      </c>
      <c r="C24" s="33">
        <v>5</v>
      </c>
      <c r="D24" s="34">
        <v>7</v>
      </c>
      <c r="E24" s="47">
        <f>D24/C24</f>
        <v>1.4</v>
      </c>
      <c r="F24" s="4"/>
    </row>
    <row r="25" spans="1:6" ht="15">
      <c r="A25" s="4" t="s">
        <v>8</v>
      </c>
      <c r="B25" s="4" t="s">
        <v>142</v>
      </c>
      <c r="C25" s="33">
        <v>1</v>
      </c>
      <c r="D25" s="34">
        <v>1</v>
      </c>
      <c r="E25" s="47">
        <f>D25/C25</f>
        <v>1</v>
      </c>
      <c r="F25" s="4"/>
    </row>
    <row r="29" spans="2:6" ht="26.25">
      <c r="B29" s="15" t="s">
        <v>67</v>
      </c>
      <c r="C29" s="16"/>
      <c r="D29" s="10"/>
      <c r="E29" s="10"/>
      <c r="F29" s="10"/>
    </row>
    <row r="30" spans="2:6" ht="15">
      <c r="B30" s="9" t="s">
        <v>68</v>
      </c>
      <c r="C30" s="65" t="s">
        <v>143</v>
      </c>
      <c r="D30" s="65"/>
      <c r="E30" s="65"/>
      <c r="F30" s="65"/>
    </row>
    <row r="31" spans="2:6" ht="15">
      <c r="B31" s="9" t="s">
        <v>71</v>
      </c>
      <c r="C31" s="65" t="s">
        <v>144</v>
      </c>
      <c r="D31" s="65"/>
      <c r="E31" s="65"/>
      <c r="F31" s="65"/>
    </row>
    <row r="32" spans="2:6" ht="15">
      <c r="B32" s="9" t="s">
        <v>69</v>
      </c>
      <c r="C32" s="65">
        <v>67845111</v>
      </c>
      <c r="D32" s="65"/>
      <c r="E32" s="65"/>
      <c r="F32" s="65"/>
    </row>
    <row r="33" spans="2:6" ht="15">
      <c r="B33" s="9" t="s">
        <v>70</v>
      </c>
      <c r="C33" s="66" t="s">
        <v>145</v>
      </c>
      <c r="D33" s="65"/>
      <c r="E33" s="65"/>
      <c r="F33" s="65"/>
    </row>
  </sheetData>
  <sheetProtection/>
  <mergeCells count="8">
    <mergeCell ref="C32:F32"/>
    <mergeCell ref="C33:F33"/>
    <mergeCell ref="B4:F4"/>
    <mergeCell ref="C6:F6"/>
    <mergeCell ref="C1:F1"/>
    <mergeCell ref="C30:F30"/>
    <mergeCell ref="C31:F31"/>
    <mergeCell ref="C2:F3"/>
  </mergeCells>
  <hyperlinks>
    <hyperlink ref="C33" r:id="rId1" display="gints.karklins@lvif.gov.lv"/>
  </hyperlinks>
  <printOptions/>
  <pageMargins left="0.7086614173228347" right="0.7086614173228347" top="0.5511811023622047" bottom="0.5118110236220472" header="0.31496062992125984" footer="0.31496062992125984"/>
  <pageSetup horizontalDpi="600" verticalDpi="600" orientation="portrait" scale="90" r:id="rId2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5.140625" style="1" customWidth="1"/>
    <col min="2" max="2" width="40.140625" style="1" customWidth="1"/>
    <col min="3" max="3" width="12.421875" style="1" customWidth="1"/>
    <col min="4" max="4" width="12.7109375" style="1" customWidth="1"/>
    <col min="5" max="5" width="12.8515625" style="1" customWidth="1"/>
    <col min="6" max="16384" width="9.140625" style="1" customWidth="1"/>
  </cols>
  <sheetData>
    <row r="1" spans="3:5" ht="15">
      <c r="C1" s="64" t="s">
        <v>83</v>
      </c>
      <c r="D1" s="64"/>
      <c r="E1" s="64"/>
    </row>
    <row r="2" spans="3:5" ht="15" customHeight="1">
      <c r="C2" s="64" t="s">
        <v>116</v>
      </c>
      <c r="D2" s="64"/>
      <c r="E2" s="64"/>
    </row>
    <row r="3" spans="3:5" ht="44.25" customHeight="1">
      <c r="C3" s="64"/>
      <c r="D3" s="64"/>
      <c r="E3" s="64"/>
    </row>
    <row r="4" spans="1:5" s="3" customFormat="1" ht="30" customHeight="1">
      <c r="A4" s="3" t="s">
        <v>21</v>
      </c>
      <c r="B4" s="63" t="s">
        <v>82</v>
      </c>
      <c r="C4" s="63"/>
      <c r="D4" s="63"/>
      <c r="E4" s="63"/>
    </row>
    <row r="5" ht="15">
      <c r="B5" s="13" t="s">
        <v>119</v>
      </c>
    </row>
    <row r="6" spans="1:5" ht="30">
      <c r="A6" s="25" t="s">
        <v>0</v>
      </c>
      <c r="B6" s="25" t="s">
        <v>26</v>
      </c>
      <c r="C6" s="62" t="s">
        <v>153</v>
      </c>
      <c r="D6" s="62" t="s">
        <v>154</v>
      </c>
      <c r="E6" s="27" t="s">
        <v>80</v>
      </c>
    </row>
    <row r="7" spans="1:5" s="12" customFormat="1" ht="16.5" customHeight="1">
      <c r="A7" s="11"/>
      <c r="B7" s="11">
        <v>1</v>
      </c>
      <c r="C7" s="11">
        <v>2</v>
      </c>
      <c r="D7" s="11">
        <v>3</v>
      </c>
      <c r="E7" s="11">
        <v>4</v>
      </c>
    </row>
    <row r="8" spans="1:5" s="2" customFormat="1" ht="30">
      <c r="A8" s="24" t="s">
        <v>3</v>
      </c>
      <c r="B8" s="24" t="s">
        <v>9</v>
      </c>
      <c r="C8" s="36">
        <v>363322</v>
      </c>
      <c r="D8" s="36">
        <v>363322</v>
      </c>
      <c r="E8" s="45">
        <f>D8/C8</f>
        <v>1</v>
      </c>
    </row>
    <row r="9" spans="1:5" ht="15">
      <c r="A9" s="4"/>
      <c r="B9" s="4"/>
      <c r="C9" s="4"/>
      <c r="D9" s="4"/>
      <c r="E9" s="4"/>
    </row>
    <row r="10" spans="1:5" s="2" customFormat="1" ht="15">
      <c r="A10" s="5" t="s">
        <v>4</v>
      </c>
      <c r="B10" s="5" t="s">
        <v>62</v>
      </c>
      <c r="C10" s="5" t="s">
        <v>25</v>
      </c>
      <c r="D10" s="5" t="s">
        <v>25</v>
      </c>
      <c r="E10" s="5" t="s">
        <v>25</v>
      </c>
    </row>
    <row r="11" spans="1:7" ht="15">
      <c r="A11" s="23" t="s">
        <v>7</v>
      </c>
      <c r="B11" s="23" t="s">
        <v>28</v>
      </c>
      <c r="C11" s="37">
        <v>4900000</v>
      </c>
      <c r="D11" s="57">
        <v>4758725</v>
      </c>
      <c r="E11" s="46">
        <f aca="true" t="shared" si="0" ref="E11:E18">D11/C11</f>
        <v>0.9711683673469388</v>
      </c>
      <c r="G11" s="58"/>
    </row>
    <row r="12" spans="1:7" ht="15">
      <c r="A12" s="4" t="s">
        <v>8</v>
      </c>
      <c r="B12" s="4" t="s">
        <v>13</v>
      </c>
      <c r="C12" s="38">
        <v>4661832</v>
      </c>
      <c r="D12" s="38">
        <v>4605477</v>
      </c>
      <c r="E12" s="47">
        <f t="shared" si="0"/>
        <v>0.9879114047867876</v>
      </c>
      <c r="G12" s="55"/>
    </row>
    <row r="13" spans="1:7" s="7" customFormat="1" ht="15">
      <c r="A13" s="8"/>
      <c r="B13" s="8" t="s">
        <v>10</v>
      </c>
      <c r="C13" s="8" t="s">
        <v>25</v>
      </c>
      <c r="D13" s="8" t="s">
        <v>25</v>
      </c>
      <c r="E13" s="8" t="s">
        <v>25</v>
      </c>
      <c r="G13" s="59"/>
    </row>
    <row r="14" spans="1:7" s="19" customFormat="1" ht="15">
      <c r="A14" s="20" t="s">
        <v>29</v>
      </c>
      <c r="B14" s="20" t="s">
        <v>110</v>
      </c>
      <c r="C14" s="39">
        <v>4427196</v>
      </c>
      <c r="D14" s="38">
        <v>4427196</v>
      </c>
      <c r="E14" s="47">
        <f t="shared" si="0"/>
        <v>1</v>
      </c>
      <c r="G14" s="60"/>
    </row>
    <row r="15" spans="1:7" s="19" customFormat="1" ht="15">
      <c r="A15" s="20"/>
      <c r="B15" s="8" t="s">
        <v>10</v>
      </c>
      <c r="C15" s="8" t="s">
        <v>25</v>
      </c>
      <c r="D15" s="8" t="s">
        <v>25</v>
      </c>
      <c r="E15" s="8" t="s">
        <v>25</v>
      </c>
      <c r="G15" s="60"/>
    </row>
    <row r="16" spans="1:7" ht="15">
      <c r="A16" s="23" t="s">
        <v>30</v>
      </c>
      <c r="B16" s="23" t="s">
        <v>11</v>
      </c>
      <c r="C16" s="37">
        <v>4427196</v>
      </c>
      <c r="D16" s="37">
        <v>4427196</v>
      </c>
      <c r="E16" s="46">
        <f t="shared" si="0"/>
        <v>1</v>
      </c>
      <c r="G16" s="55"/>
    </row>
    <row r="17" spans="1:7" ht="15">
      <c r="A17" s="4"/>
      <c r="B17" s="4"/>
      <c r="C17" s="40"/>
      <c r="D17" s="4"/>
      <c r="E17" s="4"/>
      <c r="G17" s="55"/>
    </row>
    <row r="18" spans="1:9" ht="15">
      <c r="A18" s="4" t="s">
        <v>111</v>
      </c>
      <c r="B18" s="4" t="s">
        <v>15</v>
      </c>
      <c r="C18" s="38">
        <v>572472</v>
      </c>
      <c r="D18" s="38">
        <v>927069</v>
      </c>
      <c r="E18" s="47">
        <f t="shared" si="0"/>
        <v>1.6194137005827358</v>
      </c>
      <c r="G18" s="55"/>
      <c r="H18" s="52"/>
      <c r="I18" s="52"/>
    </row>
    <row r="19" spans="1:7" ht="15">
      <c r="A19" s="4"/>
      <c r="B19" s="4"/>
      <c r="C19" s="4"/>
      <c r="D19" s="4"/>
      <c r="E19" s="4"/>
      <c r="G19" s="55"/>
    </row>
    <row r="20" spans="1:7" s="2" customFormat="1" ht="15">
      <c r="A20" s="5" t="s">
        <v>21</v>
      </c>
      <c r="B20" s="5" t="s">
        <v>31</v>
      </c>
      <c r="C20" s="5" t="s">
        <v>25</v>
      </c>
      <c r="D20" s="5" t="s">
        <v>25</v>
      </c>
      <c r="E20" s="5" t="s">
        <v>25</v>
      </c>
      <c r="G20" s="61"/>
    </row>
    <row r="21" spans="1:13" ht="15">
      <c r="A21" s="23" t="s">
        <v>32</v>
      </c>
      <c r="B21" s="23" t="s">
        <v>120</v>
      </c>
      <c r="C21" s="37">
        <f>C23+C24</f>
        <v>741172</v>
      </c>
      <c r="D21" s="37">
        <f>D23+D24</f>
        <v>478381</v>
      </c>
      <c r="E21" s="46">
        <f>D21/C21</f>
        <v>0.6454385756612501</v>
      </c>
      <c r="G21" s="58"/>
      <c r="M21" s="53"/>
    </row>
    <row r="22" spans="1:13" s="7" customFormat="1" ht="15">
      <c r="A22" s="8"/>
      <c r="B22" s="8" t="s">
        <v>10</v>
      </c>
      <c r="C22" s="8" t="s">
        <v>25</v>
      </c>
      <c r="D22" s="8" t="s">
        <v>25</v>
      </c>
      <c r="E22" s="8" t="s">
        <v>25</v>
      </c>
      <c r="G22" s="59"/>
      <c r="M22" s="53"/>
    </row>
    <row r="23" spans="1:13" ht="15">
      <c r="A23" s="4" t="s">
        <v>33</v>
      </c>
      <c r="B23" s="4" t="s">
        <v>12</v>
      </c>
      <c r="C23" s="38">
        <v>160758</v>
      </c>
      <c r="D23" s="38">
        <v>145032</v>
      </c>
      <c r="E23" s="47">
        <f>D23/C23</f>
        <v>0.9021759414772516</v>
      </c>
      <c r="G23" s="58"/>
      <c r="M23" s="54"/>
    </row>
    <row r="24" spans="1:14" ht="15">
      <c r="A24" s="4" t="s">
        <v>34</v>
      </c>
      <c r="B24" s="4" t="s">
        <v>35</v>
      </c>
      <c r="C24" s="38">
        <v>580414</v>
      </c>
      <c r="D24" s="38">
        <v>333349</v>
      </c>
      <c r="E24" s="47">
        <f>D24/C24</f>
        <v>0.5743297025915984</v>
      </c>
      <c r="G24" s="55"/>
      <c r="M24" s="53"/>
      <c r="N24" s="56"/>
    </row>
    <row r="25" spans="1:14" ht="15">
      <c r="A25" s="4"/>
      <c r="B25" s="4"/>
      <c r="C25" s="40"/>
      <c r="D25" s="4"/>
      <c r="E25" s="4"/>
      <c r="G25" s="55"/>
      <c r="M25" s="53"/>
      <c r="N25" s="52"/>
    </row>
    <row r="26" spans="1:13" ht="15">
      <c r="A26" s="23" t="s">
        <v>36</v>
      </c>
      <c r="B26" s="23" t="s">
        <v>38</v>
      </c>
      <c r="C26" s="37">
        <v>727443</v>
      </c>
      <c r="D26" s="37">
        <v>472522</v>
      </c>
      <c r="E26" s="46">
        <f>D26/C26</f>
        <v>0.6495656704374089</v>
      </c>
      <c r="G26" s="58"/>
      <c r="M26" s="55"/>
    </row>
    <row r="27" spans="1:5" s="7" customFormat="1" ht="15">
      <c r="A27" s="8"/>
      <c r="B27" s="8" t="s">
        <v>10</v>
      </c>
      <c r="C27" s="8" t="s">
        <v>25</v>
      </c>
      <c r="D27" s="8" t="s">
        <v>25</v>
      </c>
      <c r="E27" s="8" t="s">
        <v>25</v>
      </c>
    </row>
    <row r="28" spans="1:5" ht="16.5" customHeight="1">
      <c r="A28" s="4" t="s">
        <v>37</v>
      </c>
      <c r="B28" s="4" t="s">
        <v>121</v>
      </c>
      <c r="C28" s="38">
        <v>479637</v>
      </c>
      <c r="D28" s="38">
        <v>359575</v>
      </c>
      <c r="E28" s="47">
        <f>D28/C28</f>
        <v>0.7496815299903886</v>
      </c>
    </row>
    <row r="29" spans="1:5" ht="15">
      <c r="A29" s="4"/>
      <c r="B29" s="4"/>
      <c r="C29" s="40"/>
      <c r="D29" s="4"/>
      <c r="E29" s="4"/>
    </row>
    <row r="30" spans="1:5" ht="15">
      <c r="A30" s="4" t="s">
        <v>39</v>
      </c>
      <c r="B30" s="4" t="s">
        <v>14</v>
      </c>
      <c r="C30" s="38">
        <v>26353</v>
      </c>
      <c r="D30" s="48">
        <f>5217+10099+642</f>
        <v>15958</v>
      </c>
      <c r="E30" s="47">
        <f>D30/C30</f>
        <v>0.60554775547376</v>
      </c>
    </row>
    <row r="31" spans="1:5" ht="15">
      <c r="A31" s="23" t="s">
        <v>40</v>
      </c>
      <c r="B31" s="23" t="s">
        <v>42</v>
      </c>
      <c r="C31" s="37">
        <f>(C21-C26)*0.85</f>
        <v>11669.65</v>
      </c>
      <c r="D31" s="49">
        <v>3070</v>
      </c>
      <c r="E31" s="46">
        <f>D31/C31</f>
        <v>0.26307558495756084</v>
      </c>
    </row>
    <row r="32" spans="1:5" ht="15">
      <c r="A32" s="4"/>
      <c r="B32" s="4"/>
      <c r="C32" s="4"/>
      <c r="D32" s="4"/>
      <c r="E32" s="4"/>
    </row>
    <row r="33" spans="1:5" s="2" customFormat="1" ht="15">
      <c r="A33" s="5" t="s">
        <v>22</v>
      </c>
      <c r="B33" s="5" t="s">
        <v>64</v>
      </c>
      <c r="C33" s="5" t="s">
        <v>25</v>
      </c>
      <c r="D33" s="5" t="s">
        <v>25</v>
      </c>
      <c r="E33" s="5" t="s">
        <v>25</v>
      </c>
    </row>
    <row r="34" spans="1:5" ht="15">
      <c r="A34" s="23" t="s">
        <v>41</v>
      </c>
      <c r="B34" s="23" t="s">
        <v>57</v>
      </c>
      <c r="C34" s="41">
        <f>C31/C14</f>
        <v>0.00263590091787217</v>
      </c>
      <c r="D34" s="41">
        <f>D31/D12</f>
        <v>0.0006665976184443001</v>
      </c>
      <c r="E34" s="46">
        <f>D34/C34</f>
        <v>0.25289175853484314</v>
      </c>
    </row>
    <row r="35" spans="1:5" ht="15">
      <c r="A35" s="23" t="s">
        <v>43</v>
      </c>
      <c r="B35" s="23" t="s">
        <v>56</v>
      </c>
      <c r="C35" s="41">
        <f>C31/C11</f>
        <v>0.002381561224489796</v>
      </c>
      <c r="D35" s="41">
        <f>D31/D11</f>
        <v>0.0006451307860824066</v>
      </c>
      <c r="E35" s="46">
        <f>D35/C35</f>
        <v>0.2708856608213436</v>
      </c>
    </row>
    <row r="36" spans="1:5" ht="15">
      <c r="A36" s="23" t="s">
        <v>44</v>
      </c>
      <c r="B36" s="23" t="s">
        <v>58</v>
      </c>
      <c r="C36" s="42">
        <f>C30/C23</f>
        <v>0.16392963336194777</v>
      </c>
      <c r="D36" s="42">
        <f>D30/D23</f>
        <v>0.11003088973467924</v>
      </c>
      <c r="E36" s="46">
        <f>D36/C36</f>
        <v>0.6712080511504408</v>
      </c>
    </row>
    <row r="37" spans="1:5" ht="16.5" customHeight="1">
      <c r="A37" s="23" t="s">
        <v>45</v>
      </c>
      <c r="B37" s="23" t="s">
        <v>16</v>
      </c>
      <c r="C37" s="42">
        <f>C12/C11</f>
        <v>0.9513942857142857</v>
      </c>
      <c r="D37" s="42">
        <f>D12/D11</f>
        <v>0.967796416056822</v>
      </c>
      <c r="E37" s="46">
        <f>D37/C37</f>
        <v>1.0172400976007774</v>
      </c>
    </row>
    <row r="38" spans="1:5" ht="15">
      <c r="A38" s="4"/>
      <c r="B38" s="4"/>
      <c r="C38" s="4"/>
      <c r="D38" s="4"/>
      <c r="E38" s="4"/>
    </row>
    <row r="39" spans="1:5" s="2" customFormat="1" ht="15">
      <c r="A39" s="5" t="s">
        <v>23</v>
      </c>
      <c r="B39" s="5" t="s">
        <v>122</v>
      </c>
      <c r="C39" s="43">
        <f>C41+C43+C44+C45+C46+C47</f>
        <v>230191</v>
      </c>
      <c r="D39" s="43">
        <f>D41+D43+D44+D45+D46+D47</f>
        <v>176336</v>
      </c>
      <c r="E39" s="50">
        <f>D39/C39</f>
        <v>0.7660421128541081</v>
      </c>
    </row>
    <row r="40" spans="1:5" ht="15">
      <c r="A40" s="4"/>
      <c r="B40" s="8" t="s">
        <v>10</v>
      </c>
      <c r="C40" s="4" t="s">
        <v>25</v>
      </c>
      <c r="D40" s="4" t="s">
        <v>25</v>
      </c>
      <c r="E40" s="4" t="s">
        <v>25</v>
      </c>
    </row>
    <row r="41" spans="1:5" ht="15">
      <c r="A41" s="23" t="s">
        <v>46</v>
      </c>
      <c r="B41" s="23" t="s">
        <v>123</v>
      </c>
      <c r="C41" s="37">
        <v>12356</v>
      </c>
      <c r="D41" s="37">
        <f>2763</f>
        <v>2763</v>
      </c>
      <c r="E41" s="46">
        <f aca="true" t="shared" si="1" ref="E41:E47">D41/C41</f>
        <v>0.22361605697636774</v>
      </c>
    </row>
    <row r="42" spans="1:5" ht="15">
      <c r="A42" s="23" t="s">
        <v>107</v>
      </c>
      <c r="B42" s="23" t="s">
        <v>108</v>
      </c>
      <c r="C42" s="44">
        <v>0.9</v>
      </c>
      <c r="D42" s="44">
        <v>0.9</v>
      </c>
      <c r="E42" s="46">
        <f t="shared" si="1"/>
        <v>1</v>
      </c>
    </row>
    <row r="43" spans="1:5" ht="15">
      <c r="A43" s="4" t="s">
        <v>47</v>
      </c>
      <c r="B43" s="4" t="s">
        <v>124</v>
      </c>
      <c r="C43" s="38">
        <v>2059</v>
      </c>
      <c r="D43" s="38">
        <v>2262</v>
      </c>
      <c r="E43" s="47">
        <f t="shared" si="1"/>
        <v>1.0985915492957747</v>
      </c>
    </row>
    <row r="44" spans="1:5" ht="15">
      <c r="A44" s="4" t="s">
        <v>48</v>
      </c>
      <c r="B44" s="4" t="s">
        <v>125</v>
      </c>
      <c r="C44" s="38">
        <v>0</v>
      </c>
      <c r="D44" s="38">
        <v>0</v>
      </c>
      <c r="E44" s="47"/>
    </row>
    <row r="45" spans="1:5" ht="15">
      <c r="A45" s="4" t="s">
        <v>49</v>
      </c>
      <c r="B45" s="4" t="s">
        <v>126</v>
      </c>
      <c r="C45" s="38">
        <v>0</v>
      </c>
      <c r="D45" s="38">
        <v>0</v>
      </c>
      <c r="E45" s="47"/>
    </row>
    <row r="46" spans="1:5" ht="30">
      <c r="A46" s="4" t="s">
        <v>50</v>
      </c>
      <c r="B46" s="4" t="s">
        <v>127</v>
      </c>
      <c r="C46" s="38">
        <v>93088</v>
      </c>
      <c r="D46" s="38">
        <v>70400</v>
      </c>
      <c r="E46" s="47">
        <f t="shared" si="1"/>
        <v>0.7562736335510485</v>
      </c>
    </row>
    <row r="47" spans="1:5" ht="15">
      <c r="A47" s="4" t="s">
        <v>63</v>
      </c>
      <c r="B47" s="4" t="s">
        <v>128</v>
      </c>
      <c r="C47" s="38">
        <v>122688</v>
      </c>
      <c r="D47" s="38">
        <f>9086+106+59573+32146</f>
        <v>100911</v>
      </c>
      <c r="E47" s="47">
        <f t="shared" si="1"/>
        <v>0.8225009780907668</v>
      </c>
    </row>
    <row r="48" spans="1:5" ht="15">
      <c r="A48" s="4"/>
      <c r="B48" s="4"/>
      <c r="C48" s="4"/>
      <c r="D48" s="4"/>
      <c r="E48" s="4"/>
    </row>
    <row r="49" spans="1:5" s="2" customFormat="1" ht="15">
      <c r="A49" s="5" t="s">
        <v>51</v>
      </c>
      <c r="B49" s="5" t="s">
        <v>52</v>
      </c>
      <c r="C49" s="5" t="s">
        <v>25</v>
      </c>
      <c r="D49" s="5" t="s">
        <v>25</v>
      </c>
      <c r="E49" s="5" t="s">
        <v>25</v>
      </c>
    </row>
    <row r="50" spans="1:5" ht="15">
      <c r="A50" s="23" t="s">
        <v>53</v>
      </c>
      <c r="B50" s="23" t="s">
        <v>65</v>
      </c>
      <c r="C50" s="37">
        <v>38</v>
      </c>
      <c r="D50" s="37">
        <v>33</v>
      </c>
      <c r="E50" s="46">
        <f>D50/C50</f>
        <v>0.868421052631579</v>
      </c>
    </row>
    <row r="51" spans="1:5" ht="32.25" customHeight="1">
      <c r="A51" s="4" t="s">
        <v>54</v>
      </c>
      <c r="B51" s="4" t="s">
        <v>114</v>
      </c>
      <c r="C51" s="35">
        <f>C39/C16</f>
        <v>0.0519947614697881</v>
      </c>
      <c r="D51" s="35">
        <f>D39/D16</f>
        <v>0.03983017693366185</v>
      </c>
      <c r="E51" s="4" t="s">
        <v>25</v>
      </c>
    </row>
    <row r="52" spans="1:5" ht="38.25" customHeight="1">
      <c r="A52" s="4" t="s">
        <v>55</v>
      </c>
      <c r="B52" s="4" t="s">
        <v>115</v>
      </c>
      <c r="C52" s="35">
        <f>C39/C8</f>
        <v>0.6335729738358811</v>
      </c>
      <c r="D52" s="35">
        <f>D39/D8</f>
        <v>0.4853435795244989</v>
      </c>
      <c r="E52" s="4" t="s">
        <v>25</v>
      </c>
    </row>
    <row r="53" spans="1:5" ht="38.25" customHeight="1">
      <c r="A53" s="21" t="s">
        <v>100</v>
      </c>
      <c r="B53" s="4" t="s">
        <v>101</v>
      </c>
      <c r="C53" s="4" t="s">
        <v>25</v>
      </c>
      <c r="D53" s="4">
        <v>0</v>
      </c>
      <c r="E53" s="4" t="s">
        <v>25</v>
      </c>
    </row>
    <row r="54" spans="1:5" ht="15">
      <c r="A54" s="4"/>
      <c r="B54" s="22" t="s">
        <v>102</v>
      </c>
      <c r="C54" s="4" t="s">
        <v>25</v>
      </c>
      <c r="D54" s="4" t="s">
        <v>25</v>
      </c>
      <c r="E54" s="4" t="s">
        <v>25</v>
      </c>
    </row>
    <row r="55" spans="1:5" ht="15">
      <c r="A55" s="4"/>
      <c r="B55" s="4" t="s">
        <v>103</v>
      </c>
      <c r="C55" s="4" t="s">
        <v>25</v>
      </c>
      <c r="D55" s="32">
        <v>0</v>
      </c>
      <c r="E55" s="4" t="s">
        <v>25</v>
      </c>
    </row>
    <row r="56" spans="1:5" ht="15">
      <c r="A56" s="4"/>
      <c r="B56" s="4" t="s">
        <v>104</v>
      </c>
      <c r="C56" s="4" t="s">
        <v>25</v>
      </c>
      <c r="D56" s="32">
        <v>0</v>
      </c>
      <c r="E56" s="4" t="s">
        <v>25</v>
      </c>
    </row>
    <row r="57" spans="1:5" ht="15">
      <c r="A57" s="4"/>
      <c r="B57" s="4" t="s">
        <v>27</v>
      </c>
      <c r="C57" s="4" t="s">
        <v>25</v>
      </c>
      <c r="D57" s="32"/>
      <c r="E57" s="4" t="s">
        <v>25</v>
      </c>
    </row>
    <row r="59" spans="1:2" ht="15">
      <c r="A59" s="2" t="s">
        <v>59</v>
      </c>
      <c r="B59" s="2" t="s">
        <v>79</v>
      </c>
    </row>
    <row r="60" spans="1:5" ht="15">
      <c r="A60" s="23" t="s">
        <v>91</v>
      </c>
      <c r="B60" s="23" t="s">
        <v>84</v>
      </c>
      <c r="C60" s="68"/>
      <c r="D60" s="69"/>
      <c r="E60" s="70"/>
    </row>
    <row r="61" spans="1:5" ht="15">
      <c r="A61" s="23" t="s">
        <v>92</v>
      </c>
      <c r="B61" s="23" t="s">
        <v>85</v>
      </c>
      <c r="C61" s="68"/>
      <c r="D61" s="69"/>
      <c r="E61" s="70"/>
    </row>
    <row r="62" spans="1:5" ht="15">
      <c r="A62" s="23" t="s">
        <v>93</v>
      </c>
      <c r="B62" s="23" t="s">
        <v>112</v>
      </c>
      <c r="C62" s="68"/>
      <c r="D62" s="69"/>
      <c r="E62" s="70"/>
    </row>
    <row r="63" spans="1:5" ht="48" customHeight="1">
      <c r="A63" s="23" t="s">
        <v>94</v>
      </c>
      <c r="B63" s="23" t="s">
        <v>86</v>
      </c>
      <c r="C63" s="68" t="s">
        <v>149</v>
      </c>
      <c r="D63" s="69"/>
      <c r="E63" s="70"/>
    </row>
    <row r="64" spans="1:5" ht="45" customHeight="1">
      <c r="A64" s="23" t="s">
        <v>95</v>
      </c>
      <c r="B64" s="23" t="s">
        <v>87</v>
      </c>
      <c r="C64" s="68" t="s">
        <v>150</v>
      </c>
      <c r="D64" s="69"/>
      <c r="E64" s="70"/>
    </row>
    <row r="65" spans="1:5" ht="15">
      <c r="A65" s="23" t="s">
        <v>96</v>
      </c>
      <c r="B65" s="23" t="s">
        <v>88</v>
      </c>
      <c r="C65" s="68" t="s">
        <v>151</v>
      </c>
      <c r="D65" s="69"/>
      <c r="E65" s="70"/>
    </row>
    <row r="66" spans="1:5" ht="15">
      <c r="A66" s="23" t="s">
        <v>97</v>
      </c>
      <c r="B66" s="23" t="s">
        <v>89</v>
      </c>
      <c r="C66" s="68" t="s">
        <v>151</v>
      </c>
      <c r="D66" s="69"/>
      <c r="E66" s="70"/>
    </row>
    <row r="67" spans="1:5" ht="15">
      <c r="A67" s="23" t="s">
        <v>98</v>
      </c>
      <c r="B67" s="23" t="s">
        <v>109</v>
      </c>
      <c r="C67" s="68" t="s">
        <v>152</v>
      </c>
      <c r="D67" s="69"/>
      <c r="E67" s="70"/>
    </row>
    <row r="68" spans="1:5" ht="15">
      <c r="A68" s="23" t="s">
        <v>99</v>
      </c>
      <c r="B68" s="23" t="s">
        <v>90</v>
      </c>
      <c r="C68" s="68" t="s">
        <v>147</v>
      </c>
      <c r="D68" s="69"/>
      <c r="E68" s="70"/>
    </row>
    <row r="72" spans="2:5" ht="26.25">
      <c r="B72" s="15" t="s">
        <v>67</v>
      </c>
      <c r="C72" s="16"/>
      <c r="D72" s="10"/>
      <c r="E72" s="10"/>
    </row>
    <row r="73" spans="2:5" ht="15">
      <c r="B73" s="9" t="s">
        <v>68</v>
      </c>
      <c r="C73" s="65" t="s">
        <v>143</v>
      </c>
      <c r="D73" s="65"/>
      <c r="E73" s="65"/>
    </row>
    <row r="74" spans="2:5" ht="15">
      <c r="B74" s="9" t="s">
        <v>71</v>
      </c>
      <c r="C74" s="65" t="s">
        <v>144</v>
      </c>
      <c r="D74" s="65"/>
      <c r="E74" s="65"/>
    </row>
    <row r="75" spans="2:5" ht="15">
      <c r="B75" s="9" t="s">
        <v>69</v>
      </c>
      <c r="C75" s="65" t="s">
        <v>146</v>
      </c>
      <c r="D75" s="65"/>
      <c r="E75" s="65"/>
    </row>
    <row r="76" spans="2:5" ht="15">
      <c r="B76" s="9" t="s">
        <v>70</v>
      </c>
      <c r="C76" s="65" t="s">
        <v>145</v>
      </c>
      <c r="D76" s="65"/>
      <c r="E76" s="65"/>
    </row>
  </sheetData>
  <sheetProtection/>
  <mergeCells count="16">
    <mergeCell ref="C74:E74"/>
    <mergeCell ref="C75:E75"/>
    <mergeCell ref="C76:E76"/>
    <mergeCell ref="B4:E4"/>
    <mergeCell ref="C1:E1"/>
    <mergeCell ref="C73:E73"/>
    <mergeCell ref="C60:E60"/>
    <mergeCell ref="C61:E61"/>
    <mergeCell ref="C62:E62"/>
    <mergeCell ref="C63:E63"/>
    <mergeCell ref="C64:E64"/>
    <mergeCell ref="C65:E65"/>
    <mergeCell ref="C66:E66"/>
    <mergeCell ref="C67:E67"/>
    <mergeCell ref="C2:E3"/>
    <mergeCell ref="C68:E68"/>
  </mergeCells>
  <printOptions/>
  <pageMargins left="0.7086614173228347" right="0.7086614173228347" top="0.59" bottom="0.61" header="0.31496062992125984" footer="0.31496062992125984"/>
  <pageSetup horizontalDpi="600" verticalDpi="60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2013-11-27T12:56:02Z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